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2017 год\НОКО_2017\"/>
    </mc:Choice>
  </mc:AlternateContent>
  <bookViews>
    <workbookView xWindow="0" yWindow="0" windowWidth="28800" windowHeight="12435" tabRatio="774" activeTab="41"/>
  </bookViews>
  <sheets>
    <sheet name="ОБЩЕЕ" sheetId="52" r:id="rId1"/>
    <sheet name="Сверх списка " sheetId="45" r:id="rId2"/>
    <sheet name="Аларский" sheetId="3" r:id="rId3"/>
    <sheet name="Ангарское МО" sheetId="4" r:id="rId4"/>
    <sheet name="Балаганский" sheetId="5" r:id="rId5"/>
    <sheet name="Баяндай" sheetId="6" r:id="rId6"/>
    <sheet name="Бодайбо и район" sheetId="7" r:id="rId7"/>
    <sheet name="Боханский" sheetId="8" r:id="rId8"/>
    <sheet name="Братск" sheetId="9" r:id="rId9"/>
    <sheet name="Братский" sheetId="10" r:id="rId10"/>
    <sheet name="Жигаловский" sheetId="11" r:id="rId11"/>
    <sheet name="Зима" sheetId="12" r:id="rId12"/>
    <sheet name="Зиминский" sheetId="13" r:id="rId13"/>
    <sheet name="Заларинский район" sheetId="48" r:id="rId14"/>
    <sheet name="Иркутск" sheetId="14" r:id="rId15"/>
    <sheet name="Катангский" sheetId="15" r:id="rId16"/>
    <sheet name="Качугский" sheetId="16" r:id="rId17"/>
    <sheet name="Киренский" sheetId="17" r:id="rId18"/>
    <sheet name="Куйтунский" sheetId="18" r:id="rId19"/>
    <sheet name="Мамско-Чуйский" sheetId="19" r:id="rId20"/>
    <sheet name="Нижнеудинский" sheetId="20" r:id="rId21"/>
    <sheet name="Нукутский" sheetId="21" r:id="rId22"/>
    <sheet name="Нижнеилимский" sheetId="51" r:id="rId23"/>
    <sheet name="Ольхонский" sheetId="22" r:id="rId24"/>
    <sheet name="Осинский" sheetId="23" r:id="rId25"/>
    <sheet name="Саянск" sheetId="24" r:id="rId26"/>
    <sheet name="Свирск" sheetId="25" r:id="rId27"/>
    <sheet name="Слюдянский" sheetId="26" r:id="rId28"/>
    <sheet name="Тайшетский" sheetId="27" r:id="rId29"/>
    <sheet name="Тулун" sheetId="28" r:id="rId30"/>
    <sheet name="Усолье-Сибирское" sheetId="29" r:id="rId31"/>
    <sheet name="Усольский" sheetId="30" r:id="rId32"/>
    <sheet name="Усть-Илимск" sheetId="31" r:id="rId33"/>
    <sheet name="Усть-Илимский" sheetId="32" r:id="rId34"/>
    <sheet name="Усть-Кутский" sheetId="33" r:id="rId35"/>
    <sheet name="Усть-Удинский район" sheetId="49" r:id="rId36"/>
    <sheet name="Черемхово" sheetId="34" r:id="rId37"/>
    <sheet name="Черемховский" sheetId="35" r:id="rId38"/>
    <sheet name="Чунский" sheetId="36" r:id="rId39"/>
    <sheet name="Шелеховский" sheetId="37" r:id="rId40"/>
    <sheet name="Эхирит-Булагатский" sheetId="38" r:id="rId41"/>
    <sheet name="Областные" sheetId="39" r:id="rId4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6" i="38" l="1"/>
  <c r="AB56" i="38"/>
  <c r="AC56" i="38"/>
  <c r="AD56" i="38"/>
  <c r="AE56" i="38"/>
  <c r="AF56" i="38"/>
  <c r="Z56" i="38"/>
  <c r="AA7" i="38"/>
  <c r="Z7" i="38" s="1"/>
  <c r="AB7" i="38"/>
  <c r="AC7" i="38"/>
  <c r="AD7" i="38"/>
  <c r="AE7" i="38"/>
  <c r="AF7" i="38"/>
  <c r="Z8" i="38"/>
  <c r="AA8" i="38"/>
  <c r="AB8" i="38"/>
  <c r="AD8" i="38"/>
  <c r="AC8" i="38" s="1"/>
  <c r="AE8" i="38"/>
  <c r="AF8" i="38"/>
  <c r="AA9" i="38"/>
  <c r="Z9" i="38" s="1"/>
  <c r="AB9" i="38"/>
  <c r="AD9" i="38"/>
  <c r="AC9" i="38" s="1"/>
  <c r="AE9" i="38"/>
  <c r="AF9" i="38"/>
  <c r="AA10" i="38"/>
  <c r="Z10" i="38" s="1"/>
  <c r="AB10" i="38"/>
  <c r="AD10" i="38"/>
  <c r="AC10" i="38" s="1"/>
  <c r="AE10" i="38"/>
  <c r="AF10" i="38"/>
  <c r="AA11" i="38"/>
  <c r="Z11" i="38" s="1"/>
  <c r="AB11" i="38"/>
  <c r="AC11" i="38"/>
  <c r="AD11" i="38"/>
  <c r="AE11" i="38"/>
  <c r="AF11" i="38"/>
  <c r="Z12" i="38"/>
  <c r="AA12" i="38"/>
  <c r="AB12" i="38"/>
  <c r="AD12" i="38"/>
  <c r="AC12" i="38" s="1"/>
  <c r="AE12" i="38"/>
  <c r="AF12" i="38"/>
  <c r="AA13" i="38"/>
  <c r="Z13" i="38" s="1"/>
  <c r="AB13" i="38"/>
  <c r="AD13" i="38"/>
  <c r="AE13" i="38"/>
  <c r="AC13" i="38" s="1"/>
  <c r="AF13" i="38"/>
  <c r="AA14" i="38"/>
  <c r="AB14" i="38"/>
  <c r="Z14" i="38" s="1"/>
  <c r="AD14" i="38"/>
  <c r="AC14" i="38" s="1"/>
  <c r="AE14" i="38"/>
  <c r="AF14" i="38"/>
  <c r="AA15" i="38"/>
  <c r="Z15" i="38" s="1"/>
  <c r="AB15" i="38"/>
  <c r="AC15" i="38"/>
  <c r="AD15" i="38"/>
  <c r="AE15" i="38"/>
  <c r="AF15" i="38"/>
  <c r="Z16" i="38"/>
  <c r="AA16" i="38"/>
  <c r="AB16" i="38"/>
  <c r="AD16" i="38"/>
  <c r="AC16" i="38" s="1"/>
  <c r="AE16" i="38"/>
  <c r="AF16" i="38"/>
  <c r="AA17" i="38"/>
  <c r="Z17" i="38" s="1"/>
  <c r="AB17" i="38"/>
  <c r="AD17" i="38"/>
  <c r="AE17" i="38"/>
  <c r="AC17" i="38" s="1"/>
  <c r="AF17" i="38"/>
  <c r="AA18" i="38"/>
  <c r="AB18" i="38"/>
  <c r="Z18" i="38" s="1"/>
  <c r="AD18" i="38"/>
  <c r="AC18" i="38" s="1"/>
  <c r="AE18" i="38"/>
  <c r="AF18" i="38"/>
  <c r="AA19" i="38"/>
  <c r="Z19" i="38" s="1"/>
  <c r="AB19" i="38"/>
  <c r="AC19" i="38"/>
  <c r="AD19" i="38"/>
  <c r="AE19" i="38"/>
  <c r="AF19" i="38"/>
  <c r="Z20" i="38"/>
  <c r="AA20" i="38"/>
  <c r="AB20" i="38"/>
  <c r="AD20" i="38"/>
  <c r="AC20" i="38" s="1"/>
  <c r="AE20" i="38"/>
  <c r="AF20" i="38"/>
  <c r="AA21" i="38"/>
  <c r="Z21" i="38" s="1"/>
  <c r="AB21" i="38"/>
  <c r="AD21" i="38"/>
  <c r="AE21" i="38"/>
  <c r="AC21" i="38" s="1"/>
  <c r="AF21" i="38"/>
  <c r="AA22" i="38"/>
  <c r="AB22" i="38"/>
  <c r="Z22" i="38" s="1"/>
  <c r="AD22" i="38"/>
  <c r="AC22" i="38" s="1"/>
  <c r="AE22" i="38"/>
  <c r="AF22" i="38"/>
  <c r="AA23" i="38"/>
  <c r="Z23" i="38" s="1"/>
  <c r="AB23" i="38"/>
  <c r="AC23" i="38"/>
  <c r="AD23" i="38"/>
  <c r="AE23" i="38"/>
  <c r="AF23" i="38"/>
  <c r="Z24" i="38"/>
  <c r="AA24" i="38"/>
  <c r="AB24" i="38"/>
  <c r="AD24" i="38"/>
  <c r="AC24" i="38" s="1"/>
  <c r="AE24" i="38"/>
  <c r="AF24" i="38"/>
  <c r="AA25" i="38"/>
  <c r="Z25" i="38" s="1"/>
  <c r="AB25" i="38"/>
  <c r="AD25" i="38"/>
  <c r="AE25" i="38"/>
  <c r="AC25" i="38" s="1"/>
  <c r="AF25" i="38"/>
  <c r="AA26" i="38"/>
  <c r="AB26" i="38"/>
  <c r="Z26" i="38" s="1"/>
  <c r="AD26" i="38"/>
  <c r="AC26" i="38" s="1"/>
  <c r="AE26" i="38"/>
  <c r="AF26" i="38"/>
  <c r="AA27" i="38"/>
  <c r="Z27" i="38" s="1"/>
  <c r="AB27" i="38"/>
  <c r="AC27" i="38"/>
  <c r="AD27" i="38"/>
  <c r="AE27" i="38"/>
  <c r="AF27" i="38"/>
  <c r="Z28" i="38"/>
  <c r="AA28" i="38"/>
  <c r="AB28" i="38"/>
  <c r="AD28" i="38"/>
  <c r="AC28" i="38" s="1"/>
  <c r="AE28" i="38"/>
  <c r="AF28" i="38"/>
  <c r="AA29" i="38"/>
  <c r="Z29" i="38" s="1"/>
  <c r="AB29" i="38"/>
  <c r="AD29" i="38"/>
  <c r="AE29" i="38"/>
  <c r="AC29" i="38" s="1"/>
  <c r="AF29" i="38"/>
  <c r="AA30" i="38"/>
  <c r="AB30" i="38"/>
  <c r="Z30" i="38" s="1"/>
  <c r="AD30" i="38"/>
  <c r="AC30" i="38" s="1"/>
  <c r="AE30" i="38"/>
  <c r="AF30" i="38"/>
  <c r="AA31" i="38"/>
  <c r="Z31" i="38" s="1"/>
  <c r="AB31" i="38"/>
  <c r="AC31" i="38"/>
  <c r="AD31" i="38"/>
  <c r="AE31" i="38"/>
  <c r="AF31" i="38"/>
  <c r="Z32" i="38"/>
  <c r="AA32" i="38"/>
  <c r="AB32" i="38"/>
  <c r="AD32" i="38"/>
  <c r="AC32" i="38" s="1"/>
  <c r="AE32" i="38"/>
  <c r="AF32" i="38"/>
  <c r="AA33" i="38"/>
  <c r="Z33" i="38" s="1"/>
  <c r="AB33" i="38"/>
  <c r="AD33" i="38"/>
  <c r="AE33" i="38"/>
  <c r="AC33" i="38" s="1"/>
  <c r="AF33" i="38"/>
  <c r="AA34" i="38"/>
  <c r="AB34" i="38"/>
  <c r="Z34" i="38" s="1"/>
  <c r="AD34" i="38"/>
  <c r="AC34" i="38" s="1"/>
  <c r="AE34" i="38"/>
  <c r="AF34" i="38"/>
  <c r="AA35" i="38"/>
  <c r="Z35" i="38" s="1"/>
  <c r="AB35" i="38"/>
  <c r="AC35" i="38"/>
  <c r="AD35" i="38"/>
  <c r="AE35" i="38"/>
  <c r="AF35" i="38"/>
  <c r="Z36" i="38"/>
  <c r="AA36" i="38"/>
  <c r="AB36" i="38"/>
  <c r="AD36" i="38"/>
  <c r="AC36" i="38" s="1"/>
  <c r="AE36" i="38"/>
  <c r="AF36" i="38"/>
  <c r="AA37" i="38"/>
  <c r="Z37" i="38" s="1"/>
  <c r="AB37" i="38"/>
  <c r="AD37" i="38"/>
  <c r="AE37" i="38"/>
  <c r="AC37" i="38" s="1"/>
  <c r="AF37" i="38"/>
  <c r="AA38" i="38"/>
  <c r="AB38" i="38"/>
  <c r="Z38" i="38" s="1"/>
  <c r="AD38" i="38"/>
  <c r="AC38" i="38" s="1"/>
  <c r="AE38" i="38"/>
  <c r="AF38" i="38"/>
  <c r="AA39" i="38"/>
  <c r="Z39" i="38" s="1"/>
  <c r="AB39" i="38"/>
  <c r="AC39" i="38"/>
  <c r="AD39" i="38"/>
  <c r="AE39" i="38"/>
  <c r="AF39" i="38"/>
  <c r="Z40" i="38"/>
  <c r="AA40" i="38"/>
  <c r="AB40" i="38"/>
  <c r="AD40" i="38"/>
  <c r="AC40" i="38" s="1"/>
  <c r="AE40" i="38"/>
  <c r="AF40" i="38"/>
  <c r="AA41" i="38"/>
  <c r="Z41" i="38" s="1"/>
  <c r="AB41" i="38"/>
  <c r="AD41" i="38"/>
  <c r="AE41" i="38"/>
  <c r="AC41" i="38" s="1"/>
  <c r="AF41" i="38"/>
  <c r="AA42" i="38"/>
  <c r="AB42" i="38"/>
  <c r="Z42" i="38" s="1"/>
  <c r="AD42" i="38"/>
  <c r="AC42" i="38" s="1"/>
  <c r="AE42" i="38"/>
  <c r="AF42" i="38"/>
  <c r="AA43" i="38"/>
  <c r="Z43" i="38" s="1"/>
  <c r="AB43" i="38"/>
  <c r="AC43" i="38"/>
  <c r="AD43" i="38"/>
  <c r="AE43" i="38"/>
  <c r="AF43" i="38"/>
  <c r="Z44" i="38"/>
  <c r="AA44" i="38"/>
  <c r="AB44" i="38"/>
  <c r="AD44" i="38"/>
  <c r="AC44" i="38" s="1"/>
  <c r="AE44" i="38"/>
  <c r="AF44" i="38"/>
  <c r="AA45" i="38"/>
  <c r="Z45" i="38" s="1"/>
  <c r="AB45" i="38"/>
  <c r="AD45" i="38"/>
  <c r="AE45" i="38"/>
  <c r="AC45" i="38" s="1"/>
  <c r="AF45" i="38"/>
  <c r="AA46" i="38"/>
  <c r="AB46" i="38"/>
  <c r="Z46" i="38" s="1"/>
  <c r="AD46" i="38"/>
  <c r="AC46" i="38" s="1"/>
  <c r="AE46" i="38"/>
  <c r="AF46" i="38"/>
  <c r="AA47" i="38"/>
  <c r="Z47" i="38" s="1"/>
  <c r="AB47" i="38"/>
  <c r="AC47" i="38"/>
  <c r="AD47" i="38"/>
  <c r="AE47" i="38"/>
  <c r="AF47" i="38"/>
  <c r="Z48" i="38"/>
  <c r="AA48" i="38"/>
  <c r="AB48" i="38"/>
  <c r="AD48" i="38"/>
  <c r="AC48" i="38" s="1"/>
  <c r="AE48" i="38"/>
  <c r="AF48" i="38"/>
  <c r="AA49" i="38"/>
  <c r="Z49" i="38" s="1"/>
  <c r="AB49" i="38"/>
  <c r="AD49" i="38"/>
  <c r="AE49" i="38"/>
  <c r="AC49" i="38" s="1"/>
  <c r="AF49" i="38"/>
  <c r="AA50" i="38"/>
  <c r="AB50" i="38"/>
  <c r="Z50" i="38" s="1"/>
  <c r="AD50" i="38"/>
  <c r="AC50" i="38" s="1"/>
  <c r="AE50" i="38"/>
  <c r="AF50" i="38"/>
  <c r="AA51" i="38"/>
  <c r="Z51" i="38" s="1"/>
  <c r="AB51" i="38"/>
  <c r="AC51" i="38"/>
  <c r="AD51" i="38"/>
  <c r="AE51" i="38"/>
  <c r="AF51" i="38"/>
  <c r="Z52" i="38"/>
  <c r="AA52" i="38"/>
  <c r="AB52" i="38"/>
  <c r="AD52" i="38"/>
  <c r="AC52" i="38" s="1"/>
  <c r="AE52" i="38"/>
  <c r="AF52" i="38"/>
  <c r="AA53" i="38"/>
  <c r="Z53" i="38" s="1"/>
  <c r="AB53" i="38"/>
  <c r="AD53" i="38"/>
  <c r="AE53" i="38"/>
  <c r="AC53" i="38" s="1"/>
  <c r="AF53" i="38"/>
  <c r="AA54" i="38"/>
  <c r="AB54" i="38"/>
  <c r="Z54" i="38" s="1"/>
  <c r="AD54" i="38"/>
  <c r="AC54" i="38" s="1"/>
  <c r="AE54" i="38"/>
  <c r="AF54" i="38"/>
  <c r="AA55" i="38"/>
  <c r="Z55" i="38" s="1"/>
  <c r="AB55" i="38"/>
  <c r="AC55" i="38"/>
  <c r="AD55" i="38"/>
  <c r="AE55" i="38"/>
  <c r="AF55" i="38"/>
  <c r="AC6" i="38"/>
  <c r="Z6" i="38"/>
  <c r="AF6" i="38"/>
  <c r="AE6" i="38"/>
  <c r="AD6" i="38"/>
  <c r="AB6" i="38"/>
  <c r="AA6" i="38"/>
  <c r="AB24" i="37"/>
  <c r="AC24" i="37"/>
  <c r="AD24" i="37"/>
  <c r="AE24" i="37"/>
  <c r="AF24" i="37"/>
  <c r="AG24" i="37"/>
  <c r="AA24" i="37"/>
  <c r="AB7" i="37"/>
  <c r="AA7" i="37" s="1"/>
  <c r="AC7" i="37"/>
  <c r="AD7" i="37"/>
  <c r="AE7" i="37"/>
  <c r="AF7" i="37"/>
  <c r="AG7" i="37"/>
  <c r="AA8" i="37"/>
  <c r="AB8" i="37"/>
  <c r="AC8" i="37"/>
  <c r="AE8" i="37"/>
  <c r="AD8" i="37" s="1"/>
  <c r="AF8" i="37"/>
  <c r="AG8" i="37"/>
  <c r="AB9" i="37"/>
  <c r="AA9" i="37" s="1"/>
  <c r="AC9" i="37"/>
  <c r="AE9" i="37"/>
  <c r="AD9" i="37" s="1"/>
  <c r="AF9" i="37"/>
  <c r="AG9" i="37"/>
  <c r="AB10" i="37"/>
  <c r="AA10" i="37" s="1"/>
  <c r="AC10" i="37"/>
  <c r="AE10" i="37"/>
  <c r="AF10" i="37"/>
  <c r="AD10" i="37" s="1"/>
  <c r="AG10" i="37"/>
  <c r="AB11" i="37"/>
  <c r="AC11" i="37"/>
  <c r="AA11" i="37" s="1"/>
  <c r="AD11" i="37"/>
  <c r="AE11" i="37"/>
  <c r="AF11" i="37"/>
  <c r="AG11" i="37"/>
  <c r="AA12" i="37"/>
  <c r="AB12" i="37"/>
  <c r="AC12" i="37"/>
  <c r="AE12" i="37"/>
  <c r="AD12" i="37" s="1"/>
  <c r="AF12" i="37"/>
  <c r="AG12" i="37"/>
  <c r="AB13" i="37"/>
  <c r="AA13" i="37" s="1"/>
  <c r="AC13" i="37"/>
  <c r="AE13" i="37"/>
  <c r="AD13" i="37" s="1"/>
  <c r="AF13" i="37"/>
  <c r="AG13" i="37"/>
  <c r="AB14" i="37"/>
  <c r="AA14" i="37" s="1"/>
  <c r="AC14" i="37"/>
  <c r="AE14" i="37"/>
  <c r="AF14" i="37"/>
  <c r="AG14" i="37"/>
  <c r="AD14" i="37" s="1"/>
  <c r="AB15" i="37"/>
  <c r="AC15" i="37"/>
  <c r="AA15" i="37" s="1"/>
  <c r="AD15" i="37"/>
  <c r="AE15" i="37"/>
  <c r="AF15" i="37"/>
  <c r="AG15" i="37"/>
  <c r="AA16" i="37"/>
  <c r="AB16" i="37"/>
  <c r="AC16" i="37"/>
  <c r="AE16" i="37"/>
  <c r="AD16" i="37" s="1"/>
  <c r="AF16" i="37"/>
  <c r="AG16" i="37"/>
  <c r="AB17" i="37"/>
  <c r="AA17" i="37" s="1"/>
  <c r="AC17" i="37"/>
  <c r="AE17" i="37"/>
  <c r="AD17" i="37" s="1"/>
  <c r="AF17" i="37"/>
  <c r="AG17" i="37"/>
  <c r="AB18" i="37"/>
  <c r="AA18" i="37" s="1"/>
  <c r="AC18" i="37"/>
  <c r="AE18" i="37"/>
  <c r="AF18" i="37"/>
  <c r="AD18" i="37" s="1"/>
  <c r="AG18" i="37"/>
  <c r="AB19" i="37"/>
  <c r="AC19" i="37"/>
  <c r="AA19" i="37" s="1"/>
  <c r="AD19" i="37"/>
  <c r="AE19" i="37"/>
  <c r="AF19" i="37"/>
  <c r="AG19" i="37"/>
  <c r="AA20" i="37"/>
  <c r="AB20" i="37"/>
  <c r="AC20" i="37"/>
  <c r="AE20" i="37"/>
  <c r="AD20" i="37" s="1"/>
  <c r="AF20" i="37"/>
  <c r="AG20" i="37"/>
  <c r="AB21" i="37"/>
  <c r="AA21" i="37" s="1"/>
  <c r="AC21" i="37"/>
  <c r="AE21" i="37"/>
  <c r="AD21" i="37" s="1"/>
  <c r="AF21" i="37"/>
  <c r="AG21" i="37"/>
  <c r="AB22" i="37"/>
  <c r="AA22" i="37" s="1"/>
  <c r="AC22" i="37"/>
  <c r="AE22" i="37"/>
  <c r="AF22" i="37"/>
  <c r="AG22" i="37"/>
  <c r="AD22" i="37" s="1"/>
  <c r="AA23" i="37"/>
  <c r="AB23" i="37"/>
  <c r="AC23" i="37"/>
  <c r="AD23" i="37"/>
  <c r="AE23" i="37"/>
  <c r="AF23" i="37"/>
  <c r="AG23" i="37"/>
  <c r="AD6" i="37"/>
  <c r="AA6" i="37"/>
  <c r="AG6" i="37"/>
  <c r="AF6" i="37"/>
  <c r="AE6" i="37"/>
  <c r="AC6" i="37"/>
  <c r="AB6" i="37"/>
  <c r="AA33" i="36"/>
  <c r="AB33" i="36"/>
  <c r="AC33" i="36"/>
  <c r="AD33" i="36"/>
  <c r="AE33" i="36"/>
  <c r="AF33" i="36"/>
  <c r="Z33" i="36"/>
  <c r="AA7" i="36"/>
  <c r="AB7" i="36"/>
  <c r="Z7" i="36" s="1"/>
  <c r="AC7" i="36"/>
  <c r="AD7" i="36"/>
  <c r="AE7" i="36"/>
  <c r="AF7" i="36"/>
  <c r="Z8" i="36"/>
  <c r="AA8" i="36"/>
  <c r="AB8" i="36"/>
  <c r="AD8" i="36"/>
  <c r="AC8" i="36" s="1"/>
  <c r="AE8" i="36"/>
  <c r="AF8" i="36"/>
  <c r="AA9" i="36"/>
  <c r="Z9" i="36" s="1"/>
  <c r="AB9" i="36"/>
  <c r="AD9" i="36"/>
  <c r="AC9" i="36" s="1"/>
  <c r="AE9" i="36"/>
  <c r="AF9" i="36"/>
  <c r="AA10" i="36"/>
  <c r="Z10" i="36" s="1"/>
  <c r="AB10" i="36"/>
  <c r="AD10" i="36"/>
  <c r="AC10" i="36" s="1"/>
  <c r="AE10" i="36"/>
  <c r="AF10" i="36"/>
  <c r="AA11" i="36"/>
  <c r="Z11" i="36" s="1"/>
  <c r="AB11" i="36"/>
  <c r="AC11" i="36"/>
  <c r="AD11" i="36"/>
  <c r="AE11" i="36"/>
  <c r="AF11" i="36"/>
  <c r="Z12" i="36"/>
  <c r="AA12" i="36"/>
  <c r="AB12" i="36"/>
  <c r="AD12" i="36"/>
  <c r="AC12" i="36" s="1"/>
  <c r="AE12" i="36"/>
  <c r="AF12" i="36"/>
  <c r="AA13" i="36"/>
  <c r="Z13" i="36" s="1"/>
  <c r="AB13" i="36"/>
  <c r="AD13" i="36"/>
  <c r="AC13" i="36" s="1"/>
  <c r="AE13" i="36"/>
  <c r="AF13" i="36"/>
  <c r="AA14" i="36"/>
  <c r="Z14" i="36" s="1"/>
  <c r="AB14" i="36"/>
  <c r="AD14" i="36"/>
  <c r="AC14" i="36" s="1"/>
  <c r="AE14" i="36"/>
  <c r="AF14" i="36"/>
  <c r="AA15" i="36"/>
  <c r="Z15" i="36" s="1"/>
  <c r="AB15" i="36"/>
  <c r="AC15" i="36"/>
  <c r="AD15" i="36"/>
  <c r="AE15" i="36"/>
  <c r="AF15" i="36"/>
  <c r="Z16" i="36"/>
  <c r="AA16" i="36"/>
  <c r="AB16" i="36"/>
  <c r="AD16" i="36"/>
  <c r="AC16" i="36" s="1"/>
  <c r="AE16" i="36"/>
  <c r="AF16" i="36"/>
  <c r="AA17" i="36"/>
  <c r="Z17" i="36" s="1"/>
  <c r="AB17" i="36"/>
  <c r="AD17" i="36"/>
  <c r="AC17" i="36" s="1"/>
  <c r="AE17" i="36"/>
  <c r="AF17" i="36"/>
  <c r="AA18" i="36"/>
  <c r="Z18" i="36" s="1"/>
  <c r="AB18" i="36"/>
  <c r="AD18" i="36"/>
  <c r="AC18" i="36" s="1"/>
  <c r="AE18" i="36"/>
  <c r="AF18" i="36"/>
  <c r="AA19" i="36"/>
  <c r="Z19" i="36" s="1"/>
  <c r="AB19" i="36"/>
  <c r="AC19" i="36"/>
  <c r="AD19" i="36"/>
  <c r="AE19" i="36"/>
  <c r="AF19" i="36"/>
  <c r="Z20" i="36"/>
  <c r="AA20" i="36"/>
  <c r="AB20" i="36"/>
  <c r="AD20" i="36"/>
  <c r="AC20" i="36" s="1"/>
  <c r="AE20" i="36"/>
  <c r="AF20" i="36"/>
  <c r="AA21" i="36"/>
  <c r="Z21" i="36" s="1"/>
  <c r="AB21" i="36"/>
  <c r="AD21" i="36"/>
  <c r="AC21" i="36" s="1"/>
  <c r="AE21" i="36"/>
  <c r="AF21" i="36"/>
  <c r="AA22" i="36"/>
  <c r="Z22" i="36" s="1"/>
  <c r="AB22" i="36"/>
  <c r="AD22" i="36"/>
  <c r="AC22" i="36" s="1"/>
  <c r="AE22" i="36"/>
  <c r="AF22" i="36"/>
  <c r="AA23" i="36"/>
  <c r="Z23" i="36" s="1"/>
  <c r="AB23" i="36"/>
  <c r="AC23" i="36"/>
  <c r="AD23" i="36"/>
  <c r="AE23" i="36"/>
  <c r="AF23" i="36"/>
  <c r="Z24" i="36"/>
  <c r="AA24" i="36"/>
  <c r="AB24" i="36"/>
  <c r="AD24" i="36"/>
  <c r="AC24" i="36" s="1"/>
  <c r="AE24" i="36"/>
  <c r="AF24" i="36"/>
  <c r="AA25" i="36"/>
  <c r="Z25" i="36" s="1"/>
  <c r="AB25" i="36"/>
  <c r="AD25" i="36"/>
  <c r="AC25" i="36" s="1"/>
  <c r="AE25" i="36"/>
  <c r="AF25" i="36"/>
  <c r="AA26" i="36"/>
  <c r="Z26" i="36" s="1"/>
  <c r="AB26" i="36"/>
  <c r="AD26" i="36"/>
  <c r="AC26" i="36" s="1"/>
  <c r="AE26" i="36"/>
  <c r="AF26" i="36"/>
  <c r="AA27" i="36"/>
  <c r="Z27" i="36" s="1"/>
  <c r="AB27" i="36"/>
  <c r="AC27" i="36"/>
  <c r="AD27" i="36"/>
  <c r="AE27" i="36"/>
  <c r="AF27" i="36"/>
  <c r="Z28" i="36"/>
  <c r="AA28" i="36"/>
  <c r="AB28" i="36"/>
  <c r="AD28" i="36"/>
  <c r="AC28" i="36" s="1"/>
  <c r="AE28" i="36"/>
  <c r="AF28" i="36"/>
  <c r="AA29" i="36"/>
  <c r="Z29" i="36" s="1"/>
  <c r="AB29" i="36"/>
  <c r="AD29" i="36"/>
  <c r="AC29" i="36" s="1"/>
  <c r="AE29" i="36"/>
  <c r="AF29" i="36"/>
  <c r="AA30" i="36"/>
  <c r="Z30" i="36" s="1"/>
  <c r="AB30" i="36"/>
  <c r="AD30" i="36"/>
  <c r="AC30" i="36" s="1"/>
  <c r="AE30" i="36"/>
  <c r="AF30" i="36"/>
  <c r="AA31" i="36"/>
  <c r="Z31" i="36" s="1"/>
  <c r="AB31" i="36"/>
  <c r="AC31" i="36"/>
  <c r="AD31" i="36"/>
  <c r="AE31" i="36"/>
  <c r="AF31" i="36"/>
  <c r="Z32" i="36"/>
  <c r="AA32" i="36"/>
  <c r="AB32" i="36"/>
  <c r="AD32" i="36"/>
  <c r="AC32" i="36" s="1"/>
  <c r="AE32" i="36"/>
  <c r="AF32" i="36"/>
  <c r="AC6" i="36"/>
  <c r="Z6" i="36"/>
  <c r="AF6" i="36"/>
  <c r="AE6" i="36"/>
  <c r="AD6" i="36"/>
  <c r="AB6" i="36"/>
  <c r="AA6" i="36"/>
  <c r="AA34" i="35"/>
  <c r="AB34" i="35"/>
  <c r="AC34" i="35"/>
  <c r="AD34" i="35"/>
  <c r="AE34" i="35"/>
  <c r="AF34" i="35"/>
  <c r="Z34" i="35"/>
  <c r="AA6" i="35"/>
  <c r="Z6" i="35" s="1"/>
  <c r="AB6" i="35"/>
  <c r="AC6" i="35"/>
  <c r="AD6" i="35"/>
  <c r="AE6" i="35"/>
  <c r="AF6" i="35"/>
  <c r="Z7" i="35"/>
  <c r="AA7" i="35"/>
  <c r="AB7" i="35"/>
  <c r="AD7" i="35"/>
  <c r="AC7" i="35" s="1"/>
  <c r="AE7" i="35"/>
  <c r="AF7" i="35"/>
  <c r="AA8" i="35"/>
  <c r="Z8" i="35" s="1"/>
  <c r="AB8" i="35"/>
  <c r="AD8" i="35"/>
  <c r="AC8" i="35" s="1"/>
  <c r="AE8" i="35"/>
  <c r="AF8" i="35"/>
  <c r="AA9" i="35"/>
  <c r="Z9" i="35" s="1"/>
  <c r="AB9" i="35"/>
  <c r="AD9" i="35"/>
  <c r="AE9" i="35"/>
  <c r="AC9" i="35" s="1"/>
  <c r="AF9" i="35"/>
  <c r="AA10" i="35"/>
  <c r="AB10" i="35"/>
  <c r="Z10" i="35" s="1"/>
  <c r="AC10" i="35"/>
  <c r="AD10" i="35"/>
  <c r="AE10" i="35"/>
  <c r="AF10" i="35"/>
  <c r="Z11" i="35"/>
  <c r="AA11" i="35"/>
  <c r="AB11" i="35"/>
  <c r="AD11" i="35"/>
  <c r="AC11" i="35" s="1"/>
  <c r="AE11" i="35"/>
  <c r="AF11" i="35"/>
  <c r="AA12" i="35"/>
  <c r="Z12" i="35" s="1"/>
  <c r="AB12" i="35"/>
  <c r="AD12" i="35"/>
  <c r="AC12" i="35" s="1"/>
  <c r="AE12" i="35"/>
  <c r="AF12" i="35"/>
  <c r="AA13" i="35"/>
  <c r="Z13" i="35" s="1"/>
  <c r="AB13" i="35"/>
  <c r="AD13" i="35"/>
  <c r="AE13" i="35"/>
  <c r="AF13" i="35"/>
  <c r="AC13" i="35" s="1"/>
  <c r="Z14" i="35"/>
  <c r="AA14" i="35"/>
  <c r="AB14" i="35"/>
  <c r="AC14" i="35"/>
  <c r="AD14" i="35"/>
  <c r="AE14" i="35"/>
  <c r="AF14" i="35"/>
  <c r="Z15" i="35"/>
  <c r="AA15" i="35"/>
  <c r="AB15" i="35"/>
  <c r="AD15" i="35"/>
  <c r="AC15" i="35" s="1"/>
  <c r="AE15" i="35"/>
  <c r="AF15" i="35"/>
  <c r="AA16" i="35"/>
  <c r="Z16" i="35" s="1"/>
  <c r="AB16" i="35"/>
  <c r="AD16" i="35"/>
  <c r="AC16" i="35" s="1"/>
  <c r="AE16" i="35"/>
  <c r="AF16" i="35"/>
  <c r="AA17" i="35"/>
  <c r="Z17" i="35" s="1"/>
  <c r="AB17" i="35"/>
  <c r="AD17" i="35"/>
  <c r="AE17" i="35"/>
  <c r="AF17" i="35"/>
  <c r="AC17" i="35" s="1"/>
  <c r="Z18" i="35"/>
  <c r="AA18" i="35"/>
  <c r="AB18" i="35"/>
  <c r="AC18" i="35"/>
  <c r="AD18" i="35"/>
  <c r="AE18" i="35"/>
  <c r="AF18" i="35"/>
  <c r="Z19" i="35"/>
  <c r="AA19" i="35"/>
  <c r="AB19" i="35"/>
  <c r="AD19" i="35"/>
  <c r="AC19" i="35" s="1"/>
  <c r="AE19" i="35"/>
  <c r="AF19" i="35"/>
  <c r="AA20" i="35"/>
  <c r="Z20" i="35" s="1"/>
  <c r="AB20" i="35"/>
  <c r="AD20" i="35"/>
  <c r="AC20" i="35" s="1"/>
  <c r="AE20" i="35"/>
  <c r="AF20" i="35"/>
  <c r="AA21" i="35"/>
  <c r="Z21" i="35" s="1"/>
  <c r="AB21" i="35"/>
  <c r="AD21" i="35"/>
  <c r="AE21" i="35"/>
  <c r="AF21" i="35"/>
  <c r="AC21" i="35" s="1"/>
  <c r="Z22" i="35"/>
  <c r="AA22" i="35"/>
  <c r="AB22" i="35"/>
  <c r="AC22" i="35"/>
  <c r="AD22" i="35"/>
  <c r="AE22" i="35"/>
  <c r="AF22" i="35"/>
  <c r="Z23" i="35"/>
  <c r="AA23" i="35"/>
  <c r="AB23" i="35"/>
  <c r="AD23" i="35"/>
  <c r="AC23" i="35" s="1"/>
  <c r="AE23" i="35"/>
  <c r="AF23" i="35"/>
  <c r="AA24" i="35"/>
  <c r="Z24" i="35" s="1"/>
  <c r="AB24" i="35"/>
  <c r="AD24" i="35"/>
  <c r="AC24" i="35" s="1"/>
  <c r="AE24" i="35"/>
  <c r="AF24" i="35"/>
  <c r="AA25" i="35"/>
  <c r="Z25" i="35" s="1"/>
  <c r="AB25" i="35"/>
  <c r="AD25" i="35"/>
  <c r="AE25" i="35"/>
  <c r="AF25" i="35"/>
  <c r="AC25" i="35" s="1"/>
  <c r="Z26" i="35"/>
  <c r="AA26" i="35"/>
  <c r="AB26" i="35"/>
  <c r="AC26" i="35"/>
  <c r="AD26" i="35"/>
  <c r="AE26" i="35"/>
  <c r="AF26" i="35"/>
  <c r="Z27" i="35"/>
  <c r="AA27" i="35"/>
  <c r="AB27" i="35"/>
  <c r="AD27" i="35"/>
  <c r="AC27" i="35" s="1"/>
  <c r="AE27" i="35"/>
  <c r="AF27" i="35"/>
  <c r="AA28" i="35"/>
  <c r="Z28" i="35" s="1"/>
  <c r="AB28" i="35"/>
  <c r="AD28" i="35"/>
  <c r="AC28" i="35" s="1"/>
  <c r="AE28" i="35"/>
  <c r="AF28" i="35"/>
  <c r="AA29" i="35"/>
  <c r="Z29" i="35" s="1"/>
  <c r="AB29" i="35"/>
  <c r="AD29" i="35"/>
  <c r="AE29" i="35"/>
  <c r="AF29" i="35"/>
  <c r="AC29" i="35" s="1"/>
  <c r="Z30" i="35"/>
  <c r="AA30" i="35"/>
  <c r="AB30" i="35"/>
  <c r="AC30" i="35"/>
  <c r="AD30" i="35"/>
  <c r="AE30" i="35"/>
  <c r="AF30" i="35"/>
  <c r="Z31" i="35"/>
  <c r="AA31" i="35"/>
  <c r="AB31" i="35"/>
  <c r="AD31" i="35"/>
  <c r="AC31" i="35" s="1"/>
  <c r="AE31" i="35"/>
  <c r="AF31" i="35"/>
  <c r="AA32" i="35"/>
  <c r="Z32" i="35" s="1"/>
  <c r="AB32" i="35"/>
  <c r="AD32" i="35"/>
  <c r="AE32" i="35"/>
  <c r="AC32" i="35" s="1"/>
  <c r="AF32" i="35"/>
  <c r="AA33" i="35"/>
  <c r="AB33" i="35"/>
  <c r="Z33" i="35" s="1"/>
  <c r="AD33" i="35"/>
  <c r="AE33" i="35"/>
  <c r="AF33" i="35"/>
  <c r="AC33" i="35" s="1"/>
  <c r="AC5" i="35"/>
  <c r="Z5" i="35"/>
  <c r="AF5" i="35"/>
  <c r="AE5" i="35"/>
  <c r="AD5" i="35"/>
  <c r="AB5" i="35"/>
  <c r="AA5" i="35"/>
  <c r="AA26" i="34"/>
  <c r="AB26" i="34"/>
  <c r="AC26" i="34"/>
  <c r="AD26" i="34"/>
  <c r="AE26" i="34"/>
  <c r="AF26" i="34"/>
  <c r="Z26" i="34"/>
  <c r="AA7" i="34"/>
  <c r="Z7" i="34" s="1"/>
  <c r="AB7" i="34"/>
  <c r="AC7" i="34"/>
  <c r="AD7" i="34"/>
  <c r="AE7" i="34"/>
  <c r="AF7" i="34"/>
  <c r="Z8" i="34"/>
  <c r="AA8" i="34"/>
  <c r="AB8" i="34"/>
  <c r="AD8" i="34"/>
  <c r="AC8" i="34" s="1"/>
  <c r="AE8" i="34"/>
  <c r="AF8" i="34"/>
  <c r="AA9" i="34"/>
  <c r="Z9" i="34" s="1"/>
  <c r="AB9" i="34"/>
  <c r="AD9" i="34"/>
  <c r="AC9" i="34" s="1"/>
  <c r="AE9" i="34"/>
  <c r="AF9" i="34"/>
  <c r="AA10" i="34"/>
  <c r="Z10" i="34" s="1"/>
  <c r="AB10" i="34"/>
  <c r="AD10" i="34"/>
  <c r="AE10" i="34"/>
  <c r="AF10" i="34"/>
  <c r="AC10" i="34" s="1"/>
  <c r="Z11" i="34"/>
  <c r="AA11" i="34"/>
  <c r="AB11" i="34"/>
  <c r="AC11" i="34"/>
  <c r="AD11" i="34"/>
  <c r="AE11" i="34"/>
  <c r="AF11" i="34"/>
  <c r="Z12" i="34"/>
  <c r="AA12" i="34"/>
  <c r="AB12" i="34"/>
  <c r="AD12" i="34"/>
  <c r="AC12" i="34" s="1"/>
  <c r="AE12" i="34"/>
  <c r="AF12" i="34"/>
  <c r="AA13" i="34"/>
  <c r="Z13" i="34" s="1"/>
  <c r="AB13" i="34"/>
  <c r="AD13" i="34"/>
  <c r="AC13" i="34" s="1"/>
  <c r="AE13" i="34"/>
  <c r="AF13" i="34"/>
  <c r="AA14" i="34"/>
  <c r="Z14" i="34" s="1"/>
  <c r="AB14" i="34"/>
  <c r="AD14" i="34"/>
  <c r="AE14" i="34"/>
  <c r="AF14" i="34"/>
  <c r="AC14" i="34" s="1"/>
  <c r="Z15" i="34"/>
  <c r="AA15" i="34"/>
  <c r="AB15" i="34"/>
  <c r="AC15" i="34"/>
  <c r="AD15" i="34"/>
  <c r="AE15" i="34"/>
  <c r="AF15" i="34"/>
  <c r="Z16" i="34"/>
  <c r="AA16" i="34"/>
  <c r="AB16" i="34"/>
  <c r="AD16" i="34"/>
  <c r="AC16" i="34" s="1"/>
  <c r="AE16" i="34"/>
  <c r="AF16" i="34"/>
  <c r="AA17" i="34"/>
  <c r="Z17" i="34" s="1"/>
  <c r="AB17" i="34"/>
  <c r="AD17" i="34"/>
  <c r="AC17" i="34" s="1"/>
  <c r="AE17" i="34"/>
  <c r="AF17" i="34"/>
  <c r="AA18" i="34"/>
  <c r="Z18" i="34" s="1"/>
  <c r="AB18" i="34"/>
  <c r="AD18" i="34"/>
  <c r="AE18" i="34"/>
  <c r="AF18" i="34"/>
  <c r="AC18" i="34" s="1"/>
  <c r="Z19" i="34"/>
  <c r="AA19" i="34"/>
  <c r="AB19" i="34"/>
  <c r="AC19" i="34"/>
  <c r="AD19" i="34"/>
  <c r="AE19" i="34"/>
  <c r="AF19" i="34"/>
  <c r="Z20" i="34"/>
  <c r="AA20" i="34"/>
  <c r="AB20" i="34"/>
  <c r="AD20" i="34"/>
  <c r="AC20" i="34" s="1"/>
  <c r="AE20" i="34"/>
  <c r="AF20" i="34"/>
  <c r="AA21" i="34"/>
  <c r="Z21" i="34" s="1"/>
  <c r="AB21" i="34"/>
  <c r="AD21" i="34"/>
  <c r="AE21" i="34"/>
  <c r="AC21" i="34" s="1"/>
  <c r="AF21" i="34"/>
  <c r="AA22" i="34"/>
  <c r="AB22" i="34"/>
  <c r="Z22" i="34" s="1"/>
  <c r="AD22" i="34"/>
  <c r="AE22" i="34"/>
  <c r="AF22" i="34"/>
  <c r="AC22" i="34" s="1"/>
  <c r="Z23" i="34"/>
  <c r="AA23" i="34"/>
  <c r="AB23" i="34"/>
  <c r="AC23" i="34"/>
  <c r="AD23" i="34"/>
  <c r="AE23" i="34"/>
  <c r="AF23" i="34"/>
  <c r="Z24" i="34"/>
  <c r="AA24" i="34"/>
  <c r="AB24" i="34"/>
  <c r="AD24" i="34"/>
  <c r="AC24" i="34" s="1"/>
  <c r="AE24" i="34"/>
  <c r="AF24" i="34"/>
  <c r="AA25" i="34"/>
  <c r="Z25" i="34" s="1"/>
  <c r="AB25" i="34"/>
  <c r="AD25" i="34"/>
  <c r="AE25" i="34"/>
  <c r="AC25" i="34" s="1"/>
  <c r="AF25" i="34"/>
  <c r="AC6" i="34"/>
  <c r="Z6" i="34"/>
  <c r="AF6" i="34"/>
  <c r="AE6" i="34"/>
  <c r="AD6" i="34"/>
  <c r="AB6" i="34"/>
  <c r="AA6" i="34"/>
  <c r="AA1" i="49"/>
  <c r="AB23" i="33"/>
  <c r="AC23" i="33"/>
  <c r="AD23" i="33"/>
  <c r="AE23" i="33"/>
  <c r="AF23" i="33"/>
  <c r="AG23" i="33"/>
  <c r="AA23" i="33"/>
  <c r="AB7" i="33"/>
  <c r="AA7" i="33" s="1"/>
  <c r="AC7" i="33"/>
  <c r="AD7" i="33"/>
  <c r="AE7" i="33"/>
  <c r="AF7" i="33"/>
  <c r="AG7" i="33"/>
  <c r="AA8" i="33"/>
  <c r="AB8" i="33"/>
  <c r="AC8" i="33"/>
  <c r="AE8" i="33"/>
  <c r="AD8" i="33" s="1"/>
  <c r="AF8" i="33"/>
  <c r="AG8" i="33"/>
  <c r="AB9" i="33"/>
  <c r="AA9" i="33" s="1"/>
  <c r="AC9" i="33"/>
  <c r="AE9" i="33"/>
  <c r="AD9" i="33" s="1"/>
  <c r="AF9" i="33"/>
  <c r="AG9" i="33"/>
  <c r="AB10" i="33"/>
  <c r="AA10" i="33" s="1"/>
  <c r="AC10" i="33"/>
  <c r="AE10" i="33"/>
  <c r="AD10" i="33" s="1"/>
  <c r="AF10" i="33"/>
  <c r="AG10" i="33"/>
  <c r="AB11" i="33"/>
  <c r="AA11" i="33" s="1"/>
  <c r="AC11" i="33"/>
  <c r="AD11" i="33"/>
  <c r="AE11" i="33"/>
  <c r="AF11" i="33"/>
  <c r="AG11" i="33"/>
  <c r="AA12" i="33"/>
  <c r="AB12" i="33"/>
  <c r="AC12" i="33"/>
  <c r="AE12" i="33"/>
  <c r="AD12" i="33" s="1"/>
  <c r="AF12" i="33"/>
  <c r="AG12" i="33"/>
  <c r="AB13" i="33"/>
  <c r="AA13" i="33" s="1"/>
  <c r="AC13" i="33"/>
  <c r="AE13" i="33"/>
  <c r="AD13" i="33" s="1"/>
  <c r="AF13" i="33"/>
  <c r="AG13" i="33"/>
  <c r="AB14" i="33"/>
  <c r="AA14" i="33" s="1"/>
  <c r="AC14" i="33"/>
  <c r="AE14" i="33"/>
  <c r="AD14" i="33" s="1"/>
  <c r="AF14" i="33"/>
  <c r="AG14" i="33"/>
  <c r="AB15" i="33"/>
  <c r="AA15" i="33" s="1"/>
  <c r="AC15" i="33"/>
  <c r="AD15" i="33"/>
  <c r="AE15" i="33"/>
  <c r="AF15" i="33"/>
  <c r="AG15" i="33"/>
  <c r="AA16" i="33"/>
  <c r="AB16" i="33"/>
  <c r="AC16" i="33"/>
  <c r="AE16" i="33"/>
  <c r="AD16" i="33" s="1"/>
  <c r="AF16" i="33"/>
  <c r="AG16" i="33"/>
  <c r="AB17" i="33"/>
  <c r="AA17" i="33" s="1"/>
  <c r="AC17" i="33"/>
  <c r="AE17" i="33"/>
  <c r="AF17" i="33"/>
  <c r="AD17" i="33" s="1"/>
  <c r="AG17" i="33"/>
  <c r="AB18" i="33"/>
  <c r="AC18" i="33"/>
  <c r="AA18" i="33" s="1"/>
  <c r="AE18" i="33"/>
  <c r="AD18" i="33" s="1"/>
  <c r="AF18" i="33"/>
  <c r="AG18" i="33"/>
  <c r="AB19" i="33"/>
  <c r="AA19" i="33" s="1"/>
  <c r="AC19" i="33"/>
  <c r="AD19" i="33"/>
  <c r="AE19" i="33"/>
  <c r="AF19" i="33"/>
  <c r="AG19" i="33"/>
  <c r="AA20" i="33"/>
  <c r="AB20" i="33"/>
  <c r="AC20" i="33"/>
  <c r="AE20" i="33"/>
  <c r="AD20" i="33" s="1"/>
  <c r="AF20" i="33"/>
  <c r="AG20" i="33"/>
  <c r="AB21" i="33"/>
  <c r="AA21" i="33" s="1"/>
  <c r="AC21" i="33"/>
  <c r="AE21" i="33"/>
  <c r="AF21" i="33"/>
  <c r="AD21" i="33" s="1"/>
  <c r="AG21" i="33"/>
  <c r="AB22" i="33"/>
  <c r="AC22" i="33"/>
  <c r="AA22" i="33" s="1"/>
  <c r="AE22" i="33"/>
  <c r="AD22" i="33" s="1"/>
  <c r="AF22" i="33"/>
  <c r="AG22" i="33"/>
  <c r="AD6" i="33"/>
  <c r="AA6" i="33"/>
  <c r="AG6" i="33"/>
  <c r="AF6" i="33"/>
  <c r="AE6" i="33"/>
  <c r="AC6" i="33"/>
  <c r="AB6" i="33"/>
  <c r="AA15" i="32"/>
  <c r="AB15" i="32"/>
  <c r="AC15" i="32"/>
  <c r="AD15" i="32"/>
  <c r="AE15" i="32"/>
  <c r="AF15" i="32"/>
  <c r="Z15" i="32"/>
  <c r="AA6" i="32"/>
  <c r="Z6" i="32" s="1"/>
  <c r="AB6" i="32"/>
  <c r="AC6" i="32"/>
  <c r="AD6" i="32"/>
  <c r="AE6" i="32"/>
  <c r="AF6" i="32"/>
  <c r="Z7" i="32"/>
  <c r="AA7" i="32"/>
  <c r="AB7" i="32"/>
  <c r="AD7" i="32"/>
  <c r="AC7" i="32" s="1"/>
  <c r="AE7" i="32"/>
  <c r="AF7" i="32"/>
  <c r="AA8" i="32"/>
  <c r="Z8" i="32" s="1"/>
  <c r="AB8" i="32"/>
  <c r="AD8" i="32"/>
  <c r="AC8" i="32" s="1"/>
  <c r="AE8" i="32"/>
  <c r="AF8" i="32"/>
  <c r="AA9" i="32"/>
  <c r="Z9" i="32" s="1"/>
  <c r="AB9" i="32"/>
  <c r="AD9" i="32"/>
  <c r="AE9" i="32"/>
  <c r="AC9" i="32" s="1"/>
  <c r="AF9" i="32"/>
  <c r="AA10" i="32"/>
  <c r="AB10" i="32"/>
  <c r="Z10" i="32" s="1"/>
  <c r="AC10" i="32"/>
  <c r="AD10" i="32"/>
  <c r="AE10" i="32"/>
  <c r="AF10" i="32"/>
  <c r="Z11" i="32"/>
  <c r="AA11" i="32"/>
  <c r="AB11" i="32"/>
  <c r="AD11" i="32"/>
  <c r="AC11" i="32" s="1"/>
  <c r="AE11" i="32"/>
  <c r="AF11" i="32"/>
  <c r="AA12" i="32"/>
  <c r="Z12" i="32" s="1"/>
  <c r="AB12" i="32"/>
  <c r="AD12" i="32"/>
  <c r="AC12" i="32" s="1"/>
  <c r="AE12" i="32"/>
  <c r="AF12" i="32"/>
  <c r="AA13" i="32"/>
  <c r="Z13" i="32" s="1"/>
  <c r="AB13" i="32"/>
  <c r="AD13" i="32"/>
  <c r="AC13" i="32" s="1"/>
  <c r="AE13" i="32"/>
  <c r="AF13" i="32"/>
  <c r="AA14" i="32"/>
  <c r="Z14" i="32" s="1"/>
  <c r="AB14" i="32"/>
  <c r="AC14" i="32"/>
  <c r="AD14" i="32"/>
  <c r="AE14" i="32"/>
  <c r="AF14" i="32"/>
  <c r="AC5" i="32"/>
  <c r="Z5" i="32"/>
  <c r="AF5" i="32"/>
  <c r="AE5" i="32"/>
  <c r="AD5" i="32"/>
  <c r="AB5" i="32"/>
  <c r="AA5" i="32"/>
  <c r="AB19" i="31"/>
  <c r="AC19" i="31"/>
  <c r="AD19" i="31"/>
  <c r="AE19" i="31"/>
  <c r="AF19" i="31"/>
  <c r="AG19" i="31"/>
  <c r="AA19" i="31"/>
  <c r="AB7" i="31"/>
  <c r="AA7" i="31" s="1"/>
  <c r="AC7" i="31"/>
  <c r="AD7" i="31"/>
  <c r="AE7" i="31"/>
  <c r="AF7" i="31"/>
  <c r="AG7" i="31"/>
  <c r="AA8" i="31"/>
  <c r="AB8" i="31"/>
  <c r="AC8" i="31"/>
  <c r="AE8" i="31"/>
  <c r="AD8" i="31" s="1"/>
  <c r="AF8" i="31"/>
  <c r="AG8" i="31"/>
  <c r="AB9" i="31"/>
  <c r="AA9" i="31" s="1"/>
  <c r="AC9" i="31"/>
  <c r="AE9" i="31"/>
  <c r="AD9" i="31" s="1"/>
  <c r="AF9" i="31"/>
  <c r="AG9" i="31"/>
  <c r="AB10" i="31"/>
  <c r="AA10" i="31" s="1"/>
  <c r="AC10" i="31"/>
  <c r="AE10" i="31"/>
  <c r="AD10" i="31" s="1"/>
  <c r="AF10" i="31"/>
  <c r="AG10" i="31"/>
  <c r="AB11" i="31"/>
  <c r="AA11" i="31" s="1"/>
  <c r="AC11" i="31"/>
  <c r="AD11" i="31"/>
  <c r="AE11" i="31"/>
  <c r="AF11" i="31"/>
  <c r="AG11" i="31"/>
  <c r="AA12" i="31"/>
  <c r="AB12" i="31"/>
  <c r="AC12" i="31"/>
  <c r="AE12" i="31"/>
  <c r="AD12" i="31" s="1"/>
  <c r="AF12" i="31"/>
  <c r="AG12" i="31"/>
  <c r="AB13" i="31"/>
  <c r="AA13" i="31" s="1"/>
  <c r="AC13" i="31"/>
  <c r="AE13" i="31"/>
  <c r="AD13" i="31" s="1"/>
  <c r="AF13" i="31"/>
  <c r="AG13" i="31"/>
  <c r="AB14" i="31"/>
  <c r="AA14" i="31" s="1"/>
  <c r="AC14" i="31"/>
  <c r="AE14" i="31"/>
  <c r="AD14" i="31" s="1"/>
  <c r="AF14" i="31"/>
  <c r="AG14" i="31"/>
  <c r="AB15" i="31"/>
  <c r="AA15" i="31" s="1"/>
  <c r="AC15" i="31"/>
  <c r="AD15" i="31"/>
  <c r="AE15" i="31"/>
  <c r="AF15" i="31"/>
  <c r="AG15" i="31"/>
  <c r="AA16" i="31"/>
  <c r="AB16" i="31"/>
  <c r="AC16" i="31"/>
  <c r="AE16" i="31"/>
  <c r="AD16" i="31" s="1"/>
  <c r="AF16" i="31"/>
  <c r="AG16" i="31"/>
  <c r="AB17" i="31"/>
  <c r="AA17" i="31" s="1"/>
  <c r="AC17" i="31"/>
  <c r="AE17" i="31"/>
  <c r="AD17" i="31" s="1"/>
  <c r="AF17" i="31"/>
  <c r="AG17" i="31"/>
  <c r="AB18" i="31"/>
  <c r="AA18" i="31" s="1"/>
  <c r="AC18" i="31"/>
  <c r="AE18" i="31"/>
  <c r="AF18" i="31"/>
  <c r="AD18" i="31" s="1"/>
  <c r="AG18" i="31"/>
  <c r="AD6" i="31"/>
  <c r="AA6" i="31"/>
  <c r="AG6" i="31"/>
  <c r="AF6" i="31"/>
  <c r="AE6" i="31"/>
  <c r="AC6" i="31"/>
  <c r="AB6" i="31"/>
  <c r="AB22" i="30"/>
  <c r="AC22" i="30"/>
  <c r="AD22" i="30"/>
  <c r="AE22" i="30"/>
  <c r="AF22" i="30"/>
  <c r="AG22" i="30"/>
  <c r="AA22" i="30"/>
  <c r="AB7" i="30"/>
  <c r="AA7" i="30" s="1"/>
  <c r="AC7" i="30"/>
  <c r="AD7" i="30"/>
  <c r="AE7" i="30"/>
  <c r="AF7" i="30"/>
  <c r="AG7" i="30"/>
  <c r="AA8" i="30"/>
  <c r="AB8" i="30"/>
  <c r="AC8" i="30"/>
  <c r="AE8" i="30"/>
  <c r="AD8" i="30" s="1"/>
  <c r="AF8" i="30"/>
  <c r="AG8" i="30"/>
  <c r="AB9" i="30"/>
  <c r="AA9" i="30" s="1"/>
  <c r="AC9" i="30"/>
  <c r="AE9" i="30"/>
  <c r="AD9" i="30" s="1"/>
  <c r="AF9" i="30"/>
  <c r="AG9" i="30"/>
  <c r="AB10" i="30"/>
  <c r="AA10" i="30" s="1"/>
  <c r="AC10" i="30"/>
  <c r="AE10" i="30"/>
  <c r="AD10" i="30" s="1"/>
  <c r="AF10" i="30"/>
  <c r="AG10" i="30"/>
  <c r="AB11" i="30"/>
  <c r="AA11" i="30" s="1"/>
  <c r="AC11" i="30"/>
  <c r="AD11" i="30"/>
  <c r="AE11" i="30"/>
  <c r="AF11" i="30"/>
  <c r="AG11" i="30"/>
  <c r="AA12" i="30"/>
  <c r="AB12" i="30"/>
  <c r="AC12" i="30"/>
  <c r="AE12" i="30"/>
  <c r="AD12" i="30" s="1"/>
  <c r="AF12" i="30"/>
  <c r="AG12" i="30"/>
  <c r="AB13" i="30"/>
  <c r="AA13" i="30" s="1"/>
  <c r="AC13" i="30"/>
  <c r="AE13" i="30"/>
  <c r="AD13" i="30" s="1"/>
  <c r="AF13" i="30"/>
  <c r="AG13" i="30"/>
  <c r="AB14" i="30"/>
  <c r="AA14" i="30" s="1"/>
  <c r="AC14" i="30"/>
  <c r="AE14" i="30"/>
  <c r="AD14" i="30" s="1"/>
  <c r="AF14" i="30"/>
  <c r="AG14" i="30"/>
  <c r="AB15" i="30"/>
  <c r="AA15" i="30" s="1"/>
  <c r="AC15" i="30"/>
  <c r="AD15" i="30"/>
  <c r="AE15" i="30"/>
  <c r="AF15" i="30"/>
  <c r="AG15" i="30"/>
  <c r="AA16" i="30"/>
  <c r="AB16" i="30"/>
  <c r="AC16" i="30"/>
  <c r="AE16" i="30"/>
  <c r="AD16" i="30" s="1"/>
  <c r="AF16" i="30"/>
  <c r="AG16" i="30"/>
  <c r="AB17" i="30"/>
  <c r="AA17" i="30" s="1"/>
  <c r="AC17" i="30"/>
  <c r="AE17" i="30"/>
  <c r="AD17" i="30" s="1"/>
  <c r="AF17" i="30"/>
  <c r="AG17" i="30"/>
  <c r="AB18" i="30"/>
  <c r="AA18" i="30" s="1"/>
  <c r="AC18" i="30"/>
  <c r="AE18" i="30"/>
  <c r="AD18" i="30" s="1"/>
  <c r="AF18" i="30"/>
  <c r="AG18" i="30"/>
  <c r="AB19" i="30"/>
  <c r="AA19" i="30" s="1"/>
  <c r="AC19" i="30"/>
  <c r="AD19" i="30"/>
  <c r="AE19" i="30"/>
  <c r="AF19" i="30"/>
  <c r="AG19" i="30"/>
  <c r="AA20" i="30"/>
  <c r="AB20" i="30"/>
  <c r="AC20" i="30"/>
  <c r="AE20" i="30"/>
  <c r="AD20" i="30" s="1"/>
  <c r="AF20" i="30"/>
  <c r="AG20" i="30"/>
  <c r="AB21" i="30"/>
  <c r="AA21" i="30" s="1"/>
  <c r="AC21" i="30"/>
  <c r="AE21" i="30"/>
  <c r="AD21" i="30" s="1"/>
  <c r="AF21" i="30"/>
  <c r="AG21" i="30"/>
  <c r="AD6" i="30"/>
  <c r="AA6" i="30"/>
  <c r="AG6" i="30"/>
  <c r="AF6" i="30"/>
  <c r="AE6" i="30"/>
  <c r="AC6" i="30"/>
  <c r="AB6" i="30"/>
  <c r="AB50" i="29"/>
  <c r="AC50" i="29"/>
  <c r="AD50" i="29"/>
  <c r="AE50" i="29"/>
  <c r="AF50" i="29"/>
  <c r="AG50" i="29"/>
  <c r="AA50" i="29"/>
  <c r="AB7" i="29"/>
  <c r="AA7" i="29" s="1"/>
  <c r="AC7" i="29"/>
  <c r="AD7" i="29"/>
  <c r="AE7" i="29"/>
  <c r="AF7" i="29"/>
  <c r="AG7" i="29"/>
  <c r="AA8" i="29"/>
  <c r="AB8" i="29"/>
  <c r="AC8" i="29"/>
  <c r="AE8" i="29"/>
  <c r="AD8" i="29" s="1"/>
  <c r="AF8" i="29"/>
  <c r="AG8" i="29"/>
  <c r="AB9" i="29"/>
  <c r="AA9" i="29" s="1"/>
  <c r="AC9" i="29"/>
  <c r="AE9" i="29"/>
  <c r="AD9" i="29" s="1"/>
  <c r="AF9" i="29"/>
  <c r="AG9" i="29"/>
  <c r="AB10" i="29"/>
  <c r="AA10" i="29" s="1"/>
  <c r="AC10" i="29"/>
  <c r="AE10" i="29"/>
  <c r="AF10" i="29"/>
  <c r="AG10" i="29"/>
  <c r="AD10" i="29" s="1"/>
  <c r="AA11" i="29"/>
  <c r="AB11" i="29"/>
  <c r="AC11" i="29"/>
  <c r="AD11" i="29"/>
  <c r="AE11" i="29"/>
  <c r="AF11" i="29"/>
  <c r="AG11" i="29"/>
  <c r="AA12" i="29"/>
  <c r="AB12" i="29"/>
  <c r="AC12" i="29"/>
  <c r="AE12" i="29"/>
  <c r="AD12" i="29" s="1"/>
  <c r="AF12" i="29"/>
  <c r="AG12" i="29"/>
  <c r="AB13" i="29"/>
  <c r="AA13" i="29" s="1"/>
  <c r="AC13" i="29"/>
  <c r="AE13" i="29"/>
  <c r="AD13" i="29" s="1"/>
  <c r="AF13" i="29"/>
  <c r="AG13" i="29"/>
  <c r="AB14" i="29"/>
  <c r="AA14" i="29" s="1"/>
  <c r="AC14" i="29"/>
  <c r="AE14" i="29"/>
  <c r="AF14" i="29"/>
  <c r="AG14" i="29"/>
  <c r="AD14" i="29" s="1"/>
  <c r="AA15" i="29"/>
  <c r="AB15" i="29"/>
  <c r="AC15" i="29"/>
  <c r="AD15" i="29"/>
  <c r="AE15" i="29"/>
  <c r="AF15" i="29"/>
  <c r="AG15" i="29"/>
  <c r="AA16" i="29"/>
  <c r="AB16" i="29"/>
  <c r="AC16" i="29"/>
  <c r="AE16" i="29"/>
  <c r="AD16" i="29" s="1"/>
  <c r="AF16" i="29"/>
  <c r="AG16" i="29"/>
  <c r="AB17" i="29"/>
  <c r="AA17" i="29" s="1"/>
  <c r="AC17" i="29"/>
  <c r="AE17" i="29"/>
  <c r="AD17" i="29" s="1"/>
  <c r="AF17" i="29"/>
  <c r="AG17" i="29"/>
  <c r="AB18" i="29"/>
  <c r="AA18" i="29" s="1"/>
  <c r="AC18" i="29"/>
  <c r="AE18" i="29"/>
  <c r="AF18" i="29"/>
  <c r="AG18" i="29"/>
  <c r="AD18" i="29" s="1"/>
  <c r="AA19" i="29"/>
  <c r="AB19" i="29"/>
  <c r="AC19" i="29"/>
  <c r="AD19" i="29"/>
  <c r="AE19" i="29"/>
  <c r="AF19" i="29"/>
  <c r="AG19" i="29"/>
  <c r="AA20" i="29"/>
  <c r="AB20" i="29"/>
  <c r="AC20" i="29"/>
  <c r="AE20" i="29"/>
  <c r="AD20" i="29" s="1"/>
  <c r="AF20" i="29"/>
  <c r="AG20" i="29"/>
  <c r="AB21" i="29"/>
  <c r="AA21" i="29" s="1"/>
  <c r="AC21" i="29"/>
  <c r="AE21" i="29"/>
  <c r="AF21" i="29"/>
  <c r="AD21" i="29" s="1"/>
  <c r="AG21" i="29"/>
  <c r="AB22" i="29"/>
  <c r="AC22" i="29"/>
  <c r="AA22" i="29" s="1"/>
  <c r="AE22" i="29"/>
  <c r="AF22" i="29"/>
  <c r="AG22" i="29"/>
  <c r="AD22" i="29" s="1"/>
  <c r="AA23" i="29"/>
  <c r="AB23" i="29"/>
  <c r="AC23" i="29"/>
  <c r="AD23" i="29"/>
  <c r="AE23" i="29"/>
  <c r="AF23" i="29"/>
  <c r="AG23" i="29"/>
  <c r="AA24" i="29"/>
  <c r="AB24" i="29"/>
  <c r="AC24" i="29"/>
  <c r="AE24" i="29"/>
  <c r="AD24" i="29" s="1"/>
  <c r="AF24" i="29"/>
  <c r="AG24" i="29"/>
  <c r="AB25" i="29"/>
  <c r="AA25" i="29" s="1"/>
  <c r="AC25" i="29"/>
  <c r="AE25" i="29"/>
  <c r="AF25" i="29"/>
  <c r="AD25" i="29" s="1"/>
  <c r="AG25" i="29"/>
  <c r="AB26" i="29"/>
  <c r="AC26" i="29"/>
  <c r="AA26" i="29" s="1"/>
  <c r="AE26" i="29"/>
  <c r="AF26" i="29"/>
  <c r="AG26" i="29"/>
  <c r="AD26" i="29" s="1"/>
  <c r="AA27" i="29"/>
  <c r="AB27" i="29"/>
  <c r="AC27" i="29"/>
  <c r="AD27" i="29"/>
  <c r="AE27" i="29"/>
  <c r="AF27" i="29"/>
  <c r="AG27" i="29"/>
  <c r="AA28" i="29"/>
  <c r="AB28" i="29"/>
  <c r="AC28" i="29"/>
  <c r="AE28" i="29"/>
  <c r="AD28" i="29" s="1"/>
  <c r="AF28" i="29"/>
  <c r="AG28" i="29"/>
  <c r="AB29" i="29"/>
  <c r="AA29" i="29" s="1"/>
  <c r="AC29" i="29"/>
  <c r="AE29" i="29"/>
  <c r="AF29" i="29"/>
  <c r="AD29" i="29" s="1"/>
  <c r="AG29" i="29"/>
  <c r="AB30" i="29"/>
  <c r="AC30" i="29"/>
  <c r="AA30" i="29" s="1"/>
  <c r="AE30" i="29"/>
  <c r="AF30" i="29"/>
  <c r="AG30" i="29"/>
  <c r="AD30" i="29" s="1"/>
  <c r="AA31" i="29"/>
  <c r="AB31" i="29"/>
  <c r="AC31" i="29"/>
  <c r="AD31" i="29"/>
  <c r="AE31" i="29"/>
  <c r="AF31" i="29"/>
  <c r="AG31" i="29"/>
  <c r="AA32" i="29"/>
  <c r="AB32" i="29"/>
  <c r="AC32" i="29"/>
  <c r="AE32" i="29"/>
  <c r="AD32" i="29" s="1"/>
  <c r="AF32" i="29"/>
  <c r="AG32" i="29"/>
  <c r="AB33" i="29"/>
  <c r="AA33" i="29" s="1"/>
  <c r="AC33" i="29"/>
  <c r="AE33" i="29"/>
  <c r="AD33" i="29" s="1"/>
  <c r="AF33" i="29"/>
  <c r="AG33" i="29"/>
  <c r="AB34" i="29"/>
  <c r="AA34" i="29" s="1"/>
  <c r="AC34" i="29"/>
  <c r="AE34" i="29"/>
  <c r="AF34" i="29"/>
  <c r="AG34" i="29"/>
  <c r="AD34" i="29" s="1"/>
  <c r="AA35" i="29"/>
  <c r="AB35" i="29"/>
  <c r="AC35" i="29"/>
  <c r="AD35" i="29"/>
  <c r="AE35" i="29"/>
  <c r="AF35" i="29"/>
  <c r="AG35" i="29"/>
  <c r="AA36" i="29"/>
  <c r="AB36" i="29"/>
  <c r="AC36" i="29"/>
  <c r="AE36" i="29"/>
  <c r="AD36" i="29" s="1"/>
  <c r="AF36" i="29"/>
  <c r="AG36" i="29"/>
  <c r="AB37" i="29"/>
  <c r="AA37" i="29" s="1"/>
  <c r="AC37" i="29"/>
  <c r="AE37" i="29"/>
  <c r="AF37" i="29"/>
  <c r="AD37" i="29" s="1"/>
  <c r="AG37" i="29"/>
  <c r="AB38" i="29"/>
  <c r="AC38" i="29"/>
  <c r="AA38" i="29" s="1"/>
  <c r="AE38" i="29"/>
  <c r="AF38" i="29"/>
  <c r="AG38" i="29"/>
  <c r="AD38" i="29" s="1"/>
  <c r="AA39" i="29"/>
  <c r="AB39" i="29"/>
  <c r="AC39" i="29"/>
  <c r="AD39" i="29"/>
  <c r="AE39" i="29"/>
  <c r="AF39" i="29"/>
  <c r="AG39" i="29"/>
  <c r="AA40" i="29"/>
  <c r="AB40" i="29"/>
  <c r="AC40" i="29"/>
  <c r="AE40" i="29"/>
  <c r="AD40" i="29" s="1"/>
  <c r="AF40" i="29"/>
  <c r="AG40" i="29"/>
  <c r="AB41" i="29"/>
  <c r="AA41" i="29" s="1"/>
  <c r="AC41" i="29"/>
  <c r="AE41" i="29"/>
  <c r="AF41" i="29"/>
  <c r="AD41" i="29" s="1"/>
  <c r="AG41" i="29"/>
  <c r="AB42" i="29"/>
  <c r="AC42" i="29"/>
  <c r="AA42" i="29" s="1"/>
  <c r="AE42" i="29"/>
  <c r="AF42" i="29"/>
  <c r="AG42" i="29"/>
  <c r="AD42" i="29" s="1"/>
  <c r="AA43" i="29"/>
  <c r="AB43" i="29"/>
  <c r="AC43" i="29"/>
  <c r="AD43" i="29"/>
  <c r="AE43" i="29"/>
  <c r="AF43" i="29"/>
  <c r="AG43" i="29"/>
  <c r="AA44" i="29"/>
  <c r="AB44" i="29"/>
  <c r="AC44" i="29"/>
  <c r="AE44" i="29"/>
  <c r="AD44" i="29" s="1"/>
  <c r="AF44" i="29"/>
  <c r="AG44" i="29"/>
  <c r="AB45" i="29"/>
  <c r="AA45" i="29" s="1"/>
  <c r="AC45" i="29"/>
  <c r="AE45" i="29"/>
  <c r="AF45" i="29"/>
  <c r="AD45" i="29" s="1"/>
  <c r="AG45" i="29"/>
  <c r="AB46" i="29"/>
  <c r="AC46" i="29"/>
  <c r="AA46" i="29" s="1"/>
  <c r="AE46" i="29"/>
  <c r="AF46" i="29"/>
  <c r="AG46" i="29"/>
  <c r="AD46" i="29" s="1"/>
  <c r="AA47" i="29"/>
  <c r="AB47" i="29"/>
  <c r="AC47" i="29"/>
  <c r="AD47" i="29"/>
  <c r="AE47" i="29"/>
  <c r="AF47" i="29"/>
  <c r="AG47" i="29"/>
  <c r="AA48" i="29"/>
  <c r="AB48" i="29"/>
  <c r="AC48" i="29"/>
  <c r="AE48" i="29"/>
  <c r="AD48" i="29" s="1"/>
  <c r="AF48" i="29"/>
  <c r="AG48" i="29"/>
  <c r="AB49" i="29"/>
  <c r="AA49" i="29" s="1"/>
  <c r="AC49" i="29"/>
  <c r="AE49" i="29"/>
  <c r="AF49" i="29"/>
  <c r="AD49" i="29" s="1"/>
  <c r="AG49" i="29"/>
  <c r="AD6" i="29"/>
  <c r="AA6" i="29"/>
  <c r="AG6" i="29"/>
  <c r="AF6" i="29"/>
  <c r="AE6" i="29"/>
  <c r="AC6" i="29"/>
  <c r="AB6" i="29"/>
  <c r="AA18" i="28"/>
  <c r="AB18" i="28"/>
  <c r="AC18" i="28"/>
  <c r="AD18" i="28"/>
  <c r="AE18" i="28"/>
  <c r="AF18" i="28"/>
  <c r="Z18" i="28"/>
  <c r="AA6" i="28"/>
  <c r="Z6" i="28" s="1"/>
  <c r="AB6" i="28"/>
  <c r="AC6" i="28"/>
  <c r="AD6" i="28"/>
  <c r="AE6" i="28"/>
  <c r="AF6" i="28"/>
  <c r="Z7" i="28"/>
  <c r="AA7" i="28"/>
  <c r="AB7" i="28"/>
  <c r="AD7" i="28"/>
  <c r="AC7" i="28" s="1"/>
  <c r="AE7" i="28"/>
  <c r="AF7" i="28"/>
  <c r="AA8" i="28"/>
  <c r="Z8" i="28" s="1"/>
  <c r="AB8" i="28"/>
  <c r="AD8" i="28"/>
  <c r="AC8" i="28" s="1"/>
  <c r="AE8" i="28"/>
  <c r="AF8" i="28"/>
  <c r="AA9" i="28"/>
  <c r="Z9" i="28" s="1"/>
  <c r="AB9" i="28"/>
  <c r="AD9" i="28"/>
  <c r="AE9" i="28"/>
  <c r="AC9" i="28" s="1"/>
  <c r="AF9" i="28"/>
  <c r="AA10" i="28"/>
  <c r="AB10" i="28"/>
  <c r="Z10" i="28" s="1"/>
  <c r="AC10" i="28"/>
  <c r="AD10" i="28"/>
  <c r="AE10" i="28"/>
  <c r="AF10" i="28"/>
  <c r="Z11" i="28"/>
  <c r="AA11" i="28"/>
  <c r="AB11" i="28"/>
  <c r="AD11" i="28"/>
  <c r="AC11" i="28" s="1"/>
  <c r="AE11" i="28"/>
  <c r="AF11" i="28"/>
  <c r="AA12" i="28"/>
  <c r="Z12" i="28" s="1"/>
  <c r="AB12" i="28"/>
  <c r="AD12" i="28"/>
  <c r="AC12" i="28" s="1"/>
  <c r="AE12" i="28"/>
  <c r="AF12" i="28"/>
  <c r="AA13" i="28"/>
  <c r="Z13" i="28" s="1"/>
  <c r="AB13" i="28"/>
  <c r="AD13" i="28"/>
  <c r="AC13" i="28" s="1"/>
  <c r="AE13" i="28"/>
  <c r="AF13" i="28"/>
  <c r="AA14" i="28"/>
  <c r="Z14" i="28" s="1"/>
  <c r="AB14" i="28"/>
  <c r="AC14" i="28"/>
  <c r="AD14" i="28"/>
  <c r="AE14" i="28"/>
  <c r="AF14" i="28"/>
  <c r="Z15" i="28"/>
  <c r="AA15" i="28"/>
  <c r="AB15" i="28"/>
  <c r="AD15" i="28"/>
  <c r="AC15" i="28" s="1"/>
  <c r="AE15" i="28"/>
  <c r="AF15" i="28"/>
  <c r="AA16" i="28"/>
  <c r="Z16" i="28" s="1"/>
  <c r="AB16" i="28"/>
  <c r="AD16" i="28"/>
  <c r="AC16" i="28" s="1"/>
  <c r="AE16" i="28"/>
  <c r="AF16" i="28"/>
  <c r="AA17" i="28"/>
  <c r="Z17" i="28" s="1"/>
  <c r="AB17" i="28"/>
  <c r="AD17" i="28"/>
  <c r="AC17" i="28" s="1"/>
  <c r="AE17" i="28"/>
  <c r="AF17" i="28"/>
  <c r="AC5" i="28"/>
  <c r="Z5" i="28"/>
  <c r="AF5" i="28"/>
  <c r="AE5" i="28"/>
  <c r="AD5" i="28"/>
  <c r="AB5" i="28"/>
  <c r="AA5" i="28"/>
  <c r="AB52" i="27"/>
  <c r="AC52" i="27"/>
  <c r="AD52" i="27"/>
  <c r="AE52" i="27"/>
  <c r="AF52" i="27"/>
  <c r="AG52" i="27"/>
  <c r="AA52" i="27"/>
  <c r="AB6" i="27"/>
  <c r="AA6" i="27" s="1"/>
  <c r="AC6" i="27"/>
  <c r="AD6" i="27"/>
  <c r="AE6" i="27"/>
  <c r="AF6" i="27"/>
  <c r="AG6" i="27"/>
  <c r="AA7" i="27"/>
  <c r="AB7" i="27"/>
  <c r="AC7" i="27"/>
  <c r="AE7" i="27"/>
  <c r="AD7" i="27" s="1"/>
  <c r="AF7" i="27"/>
  <c r="AG7" i="27"/>
  <c r="AB8" i="27"/>
  <c r="AA8" i="27" s="1"/>
  <c r="AC8" i="27"/>
  <c r="AE8" i="27"/>
  <c r="AD8" i="27" s="1"/>
  <c r="AF8" i="27"/>
  <c r="AG8" i="27"/>
  <c r="AB9" i="27"/>
  <c r="AA9" i="27" s="1"/>
  <c r="AC9" i="27"/>
  <c r="AE9" i="27"/>
  <c r="AF9" i="27"/>
  <c r="AD9" i="27" s="1"/>
  <c r="AG9" i="27"/>
  <c r="AB10" i="27"/>
  <c r="AC10" i="27"/>
  <c r="AA10" i="27" s="1"/>
  <c r="AD10" i="27"/>
  <c r="AE10" i="27"/>
  <c r="AF10" i="27"/>
  <c r="AG10" i="27"/>
  <c r="AA11" i="27"/>
  <c r="AB11" i="27"/>
  <c r="AC11" i="27"/>
  <c r="AE11" i="27"/>
  <c r="AD11" i="27" s="1"/>
  <c r="AF11" i="27"/>
  <c r="AG11" i="27"/>
  <c r="AB12" i="27"/>
  <c r="AA12" i="27" s="1"/>
  <c r="AC12" i="27"/>
  <c r="AE12" i="27"/>
  <c r="AD12" i="27" s="1"/>
  <c r="AF12" i="27"/>
  <c r="AG12" i="27"/>
  <c r="AB13" i="27"/>
  <c r="AA13" i="27" s="1"/>
  <c r="AC13" i="27"/>
  <c r="AE13" i="27"/>
  <c r="AF13" i="27"/>
  <c r="AD13" i="27" s="1"/>
  <c r="AG13" i="27"/>
  <c r="AB14" i="27"/>
  <c r="AC14" i="27"/>
  <c r="AA14" i="27" s="1"/>
  <c r="AD14" i="27"/>
  <c r="AE14" i="27"/>
  <c r="AF14" i="27"/>
  <c r="AG14" i="27"/>
  <c r="AA15" i="27"/>
  <c r="AB15" i="27"/>
  <c r="AC15" i="27"/>
  <c r="AE15" i="27"/>
  <c r="AD15" i="27" s="1"/>
  <c r="AF15" i="27"/>
  <c r="AG15" i="27"/>
  <c r="AB16" i="27"/>
  <c r="AA16" i="27" s="1"/>
  <c r="AC16" i="27"/>
  <c r="AE16" i="27"/>
  <c r="AD16" i="27" s="1"/>
  <c r="AF16" i="27"/>
  <c r="AG16" i="27"/>
  <c r="AB17" i="27"/>
  <c r="AA17" i="27" s="1"/>
  <c r="AC17" i="27"/>
  <c r="AE17" i="27"/>
  <c r="AF17" i="27"/>
  <c r="AD17" i="27" s="1"/>
  <c r="AG17" i="27"/>
  <c r="AB18" i="27"/>
  <c r="AC18" i="27"/>
  <c r="AA18" i="27" s="1"/>
  <c r="AD18" i="27"/>
  <c r="AE18" i="27"/>
  <c r="AF18" i="27"/>
  <c r="AG18" i="27"/>
  <c r="AA19" i="27"/>
  <c r="AB19" i="27"/>
  <c r="AC19" i="27"/>
  <c r="AE19" i="27"/>
  <c r="AD19" i="27" s="1"/>
  <c r="AF19" i="27"/>
  <c r="AG19" i="27"/>
  <c r="AB20" i="27"/>
  <c r="AA20" i="27" s="1"/>
  <c r="AC20" i="27"/>
  <c r="AE20" i="27"/>
  <c r="AD20" i="27" s="1"/>
  <c r="AF20" i="27"/>
  <c r="AG20" i="27"/>
  <c r="AB21" i="27"/>
  <c r="AA21" i="27" s="1"/>
  <c r="AC21" i="27"/>
  <c r="AE21" i="27"/>
  <c r="AF21" i="27"/>
  <c r="AD21" i="27" s="1"/>
  <c r="AG21" i="27"/>
  <c r="AB22" i="27"/>
  <c r="AC22" i="27"/>
  <c r="AA22" i="27" s="1"/>
  <c r="AD22" i="27"/>
  <c r="AE22" i="27"/>
  <c r="AF22" i="27"/>
  <c r="AG22" i="27"/>
  <c r="AA23" i="27"/>
  <c r="AB23" i="27"/>
  <c r="AC23" i="27"/>
  <c r="AE23" i="27"/>
  <c r="AD23" i="27" s="1"/>
  <c r="AF23" i="27"/>
  <c r="AG23" i="27"/>
  <c r="AB24" i="27"/>
  <c r="AA24" i="27" s="1"/>
  <c r="AC24" i="27"/>
  <c r="AE24" i="27"/>
  <c r="AD24" i="27" s="1"/>
  <c r="AF24" i="27"/>
  <c r="AG24" i="27"/>
  <c r="AB25" i="27"/>
  <c r="AA25" i="27" s="1"/>
  <c r="AC25" i="27"/>
  <c r="AE25" i="27"/>
  <c r="AF25" i="27"/>
  <c r="AD25" i="27" s="1"/>
  <c r="AG25" i="27"/>
  <c r="AB26" i="27"/>
  <c r="AC26" i="27"/>
  <c r="AA26" i="27" s="1"/>
  <c r="AD26" i="27"/>
  <c r="AE26" i="27"/>
  <c r="AF26" i="27"/>
  <c r="AG26" i="27"/>
  <c r="AA27" i="27"/>
  <c r="AB27" i="27"/>
  <c r="AC27" i="27"/>
  <c r="AE27" i="27"/>
  <c r="AD27" i="27" s="1"/>
  <c r="AF27" i="27"/>
  <c r="AG27" i="27"/>
  <c r="AB28" i="27"/>
  <c r="AA28" i="27" s="1"/>
  <c r="AC28" i="27"/>
  <c r="AE28" i="27"/>
  <c r="AD28" i="27" s="1"/>
  <c r="AF28" i="27"/>
  <c r="AG28" i="27"/>
  <c r="AB29" i="27"/>
  <c r="AA29" i="27" s="1"/>
  <c r="AC29" i="27"/>
  <c r="AE29" i="27"/>
  <c r="AF29" i="27"/>
  <c r="AD29" i="27" s="1"/>
  <c r="AG29" i="27"/>
  <c r="AB30" i="27"/>
  <c r="AA30" i="27" s="1"/>
  <c r="AC30" i="27"/>
  <c r="AD30" i="27"/>
  <c r="AE30" i="27"/>
  <c r="AF30" i="27"/>
  <c r="AG30" i="27"/>
  <c r="AA31" i="27"/>
  <c r="AB31" i="27"/>
  <c r="AC31" i="27"/>
  <c r="AE31" i="27"/>
  <c r="AD31" i="27" s="1"/>
  <c r="AF31" i="27"/>
  <c r="AG31" i="27"/>
  <c r="AB32" i="27"/>
  <c r="AA32" i="27" s="1"/>
  <c r="AC32" i="27"/>
  <c r="AE32" i="27"/>
  <c r="AD32" i="27" s="1"/>
  <c r="AF32" i="27"/>
  <c r="AG32" i="27"/>
  <c r="AB33" i="27"/>
  <c r="AA33" i="27" s="1"/>
  <c r="AC33" i="27"/>
  <c r="AE33" i="27"/>
  <c r="AD33" i="27" s="1"/>
  <c r="AF33" i="27"/>
  <c r="AG33" i="27"/>
  <c r="AB34" i="27"/>
  <c r="AA34" i="27" s="1"/>
  <c r="AC34" i="27"/>
  <c r="AD34" i="27"/>
  <c r="AE34" i="27"/>
  <c r="AF34" i="27"/>
  <c r="AG34" i="27"/>
  <c r="AA35" i="27"/>
  <c r="AB35" i="27"/>
  <c r="AC35" i="27"/>
  <c r="AE35" i="27"/>
  <c r="AD35" i="27" s="1"/>
  <c r="AF35" i="27"/>
  <c r="AG35" i="27"/>
  <c r="AB36" i="27"/>
  <c r="AA36" i="27" s="1"/>
  <c r="AC36" i="27"/>
  <c r="AE36" i="27"/>
  <c r="AD36" i="27" s="1"/>
  <c r="AF36" i="27"/>
  <c r="AG36" i="27"/>
  <c r="AB37" i="27"/>
  <c r="AA37" i="27" s="1"/>
  <c r="AC37" i="27"/>
  <c r="AE37" i="27"/>
  <c r="AD37" i="27" s="1"/>
  <c r="AF37" i="27"/>
  <c r="AG37" i="27"/>
  <c r="AB38" i="27"/>
  <c r="AA38" i="27" s="1"/>
  <c r="AC38" i="27"/>
  <c r="AD38" i="27"/>
  <c r="AE38" i="27"/>
  <c r="AF38" i="27"/>
  <c r="AG38" i="27"/>
  <c r="AA39" i="27"/>
  <c r="AB39" i="27"/>
  <c r="AC39" i="27"/>
  <c r="AE39" i="27"/>
  <c r="AD39" i="27" s="1"/>
  <c r="AF39" i="27"/>
  <c r="AG39" i="27"/>
  <c r="AB40" i="27"/>
  <c r="AA40" i="27" s="1"/>
  <c r="AC40" i="27"/>
  <c r="AE40" i="27"/>
  <c r="AD40" i="27" s="1"/>
  <c r="AF40" i="27"/>
  <c r="AG40" i="27"/>
  <c r="AB41" i="27"/>
  <c r="AA41" i="27" s="1"/>
  <c r="AC41" i="27"/>
  <c r="AE41" i="27"/>
  <c r="AD41" i="27" s="1"/>
  <c r="AF41" i="27"/>
  <c r="AG41" i="27"/>
  <c r="AB42" i="27"/>
  <c r="AA42" i="27" s="1"/>
  <c r="AC42" i="27"/>
  <c r="AD42" i="27"/>
  <c r="AE42" i="27"/>
  <c r="AF42" i="27"/>
  <c r="AG42" i="27"/>
  <c r="AA43" i="27"/>
  <c r="AB43" i="27"/>
  <c r="AC43" i="27"/>
  <c r="AE43" i="27"/>
  <c r="AD43" i="27" s="1"/>
  <c r="AF43" i="27"/>
  <c r="AG43" i="27"/>
  <c r="AB44" i="27"/>
  <c r="AA44" i="27" s="1"/>
  <c r="AC44" i="27"/>
  <c r="AE44" i="27"/>
  <c r="AD44" i="27" s="1"/>
  <c r="AF44" i="27"/>
  <c r="AG44" i="27"/>
  <c r="AB45" i="27"/>
  <c r="AA45" i="27" s="1"/>
  <c r="AC45" i="27"/>
  <c r="AE45" i="27"/>
  <c r="AD45" i="27" s="1"/>
  <c r="AF45" i="27"/>
  <c r="AG45" i="27"/>
  <c r="AB46" i="27"/>
  <c r="AA46" i="27" s="1"/>
  <c r="AC46" i="27"/>
  <c r="AD46" i="27"/>
  <c r="AE46" i="27"/>
  <c r="AF46" i="27"/>
  <c r="AG46" i="27"/>
  <c r="AA47" i="27"/>
  <c r="AB47" i="27"/>
  <c r="AC47" i="27"/>
  <c r="AE47" i="27"/>
  <c r="AD47" i="27" s="1"/>
  <c r="AF47" i="27"/>
  <c r="AG47" i="27"/>
  <c r="AB48" i="27"/>
  <c r="AA48" i="27" s="1"/>
  <c r="AC48" i="27"/>
  <c r="AE48" i="27"/>
  <c r="AD48" i="27" s="1"/>
  <c r="AF48" i="27"/>
  <c r="AG48" i="27"/>
  <c r="AB49" i="27"/>
  <c r="AA49" i="27" s="1"/>
  <c r="AC49" i="27"/>
  <c r="AE49" i="27"/>
  <c r="AD49" i="27" s="1"/>
  <c r="AF49" i="27"/>
  <c r="AG49" i="27"/>
  <c r="AB50" i="27"/>
  <c r="AA50" i="27" s="1"/>
  <c r="AC50" i="27"/>
  <c r="AD50" i="27"/>
  <c r="AE50" i="27"/>
  <c r="AF50" i="27"/>
  <c r="AG50" i="27"/>
  <c r="AA51" i="27"/>
  <c r="AB51" i="27"/>
  <c r="AC51" i="27"/>
  <c r="AE51" i="27"/>
  <c r="AD51" i="27" s="1"/>
  <c r="AF51" i="27"/>
  <c r="AG51" i="27"/>
  <c r="AD5" i="27"/>
  <c r="AA5" i="27"/>
  <c r="AG5" i="27"/>
  <c r="AF5" i="27"/>
  <c r="AE5" i="27"/>
  <c r="AC5" i="27"/>
  <c r="AB5" i="27"/>
  <c r="AB21" i="26"/>
  <c r="AC21" i="26"/>
  <c r="AD21" i="26"/>
  <c r="AE21" i="26"/>
  <c r="AF21" i="26"/>
  <c r="AG21" i="26"/>
  <c r="AA21" i="26"/>
  <c r="AB6" i="26"/>
  <c r="AA6" i="26" s="1"/>
  <c r="AC6" i="26"/>
  <c r="AD6" i="26"/>
  <c r="AE6" i="26"/>
  <c r="AF6" i="26"/>
  <c r="AG6" i="26"/>
  <c r="AA7" i="26"/>
  <c r="AB7" i="26"/>
  <c r="AC7" i="26"/>
  <c r="AE7" i="26"/>
  <c r="AD7" i="26" s="1"/>
  <c r="AF7" i="26"/>
  <c r="AG7" i="26"/>
  <c r="AB8" i="26"/>
  <c r="AA8" i="26" s="1"/>
  <c r="AC8" i="26"/>
  <c r="AE8" i="26"/>
  <c r="AD8" i="26" s="1"/>
  <c r="AF8" i="26"/>
  <c r="AG8" i="26"/>
  <c r="AB9" i="26"/>
  <c r="AA9" i="26" s="1"/>
  <c r="AC9" i="26"/>
  <c r="AE9" i="26"/>
  <c r="AF9" i="26"/>
  <c r="AG9" i="26"/>
  <c r="AD9" i="26" s="1"/>
  <c r="AA10" i="26"/>
  <c r="AB10" i="26"/>
  <c r="AC10" i="26"/>
  <c r="AD10" i="26"/>
  <c r="AE10" i="26"/>
  <c r="AF10" i="26"/>
  <c r="AG10" i="26"/>
  <c r="AA11" i="26"/>
  <c r="AB11" i="26"/>
  <c r="AC11" i="26"/>
  <c r="AE11" i="26"/>
  <c r="AD11" i="26" s="1"/>
  <c r="AF11" i="26"/>
  <c r="AG11" i="26"/>
  <c r="AB12" i="26"/>
  <c r="AA12" i="26" s="1"/>
  <c r="AC12" i="26"/>
  <c r="AE12" i="26"/>
  <c r="AD12" i="26" s="1"/>
  <c r="AF12" i="26"/>
  <c r="AG12" i="26"/>
  <c r="AB13" i="26"/>
  <c r="AA13" i="26" s="1"/>
  <c r="AC13" i="26"/>
  <c r="AE13" i="26"/>
  <c r="AF13" i="26"/>
  <c r="AG13" i="26"/>
  <c r="AD13" i="26" s="1"/>
  <c r="AA14" i="26"/>
  <c r="AB14" i="26"/>
  <c r="AC14" i="26"/>
  <c r="AD14" i="26"/>
  <c r="AE14" i="26"/>
  <c r="AF14" i="26"/>
  <c r="AG14" i="26"/>
  <c r="AA15" i="26"/>
  <c r="AB15" i="26"/>
  <c r="AC15" i="26"/>
  <c r="AE15" i="26"/>
  <c r="AD15" i="26" s="1"/>
  <c r="AF15" i="26"/>
  <c r="AG15" i="26"/>
  <c r="AB16" i="26"/>
  <c r="AA16" i="26" s="1"/>
  <c r="AC16" i="26"/>
  <c r="AE16" i="26"/>
  <c r="AD16" i="26" s="1"/>
  <c r="AF16" i="26"/>
  <c r="AG16" i="26"/>
  <c r="AB17" i="26"/>
  <c r="AA17" i="26" s="1"/>
  <c r="AC17" i="26"/>
  <c r="AE17" i="26"/>
  <c r="AF17" i="26"/>
  <c r="AG17" i="26"/>
  <c r="AD17" i="26" s="1"/>
  <c r="AA18" i="26"/>
  <c r="AB18" i="26"/>
  <c r="AC18" i="26"/>
  <c r="AD18" i="26"/>
  <c r="AE18" i="26"/>
  <c r="AF18" i="26"/>
  <c r="AG18" i="26"/>
  <c r="AA19" i="26"/>
  <c r="AB19" i="26"/>
  <c r="AC19" i="26"/>
  <c r="AE19" i="26"/>
  <c r="AD19" i="26" s="1"/>
  <c r="AF19" i="26"/>
  <c r="AG19" i="26"/>
  <c r="AB20" i="26"/>
  <c r="AA20" i="26" s="1"/>
  <c r="AC20" i="26"/>
  <c r="AE20" i="26"/>
  <c r="AD20" i="26" s="1"/>
  <c r="AF20" i="26"/>
  <c r="AG20" i="26"/>
  <c r="AD5" i="26"/>
  <c r="AA5" i="26"/>
  <c r="AG5" i="26"/>
  <c r="AF5" i="26"/>
  <c r="AE5" i="26"/>
  <c r="AC5" i="26"/>
  <c r="AB5" i="26"/>
  <c r="AB13" i="25"/>
  <c r="AC13" i="25"/>
  <c r="AD13" i="25"/>
  <c r="AE13" i="25"/>
  <c r="AF13" i="25"/>
  <c r="AG13" i="25"/>
  <c r="AA13" i="25"/>
  <c r="AB6" i="25"/>
  <c r="AA6" i="25" s="1"/>
  <c r="AC6" i="25"/>
  <c r="AD6" i="25"/>
  <c r="AE6" i="25"/>
  <c r="AF6" i="25"/>
  <c r="AG6" i="25"/>
  <c r="AA7" i="25"/>
  <c r="AB7" i="25"/>
  <c r="AC7" i="25"/>
  <c r="AE7" i="25"/>
  <c r="AD7" i="25" s="1"/>
  <c r="AF7" i="25"/>
  <c r="AG7" i="25"/>
  <c r="AB8" i="25"/>
  <c r="AA8" i="25" s="1"/>
  <c r="AC8" i="25"/>
  <c r="AE8" i="25"/>
  <c r="AD8" i="25" s="1"/>
  <c r="AF8" i="25"/>
  <c r="AG8" i="25"/>
  <c r="AB9" i="25"/>
  <c r="AC9" i="25"/>
  <c r="AA9" i="25" s="1"/>
  <c r="AE9" i="25"/>
  <c r="AD9" i="25" s="1"/>
  <c r="AF9" i="25"/>
  <c r="AG9" i="25"/>
  <c r="AB10" i="25"/>
  <c r="AA10" i="25" s="1"/>
  <c r="AC10" i="25"/>
  <c r="AD10" i="25"/>
  <c r="AE10" i="25"/>
  <c r="AF10" i="25"/>
  <c r="AG10" i="25"/>
  <c r="AA11" i="25"/>
  <c r="AB11" i="25"/>
  <c r="AC11" i="25"/>
  <c r="AE11" i="25"/>
  <c r="AD11" i="25" s="1"/>
  <c r="AF11" i="25"/>
  <c r="AG11" i="25"/>
  <c r="AB12" i="25"/>
  <c r="AA12" i="25" s="1"/>
  <c r="AC12" i="25"/>
  <c r="AE12" i="25"/>
  <c r="AF12" i="25"/>
  <c r="AD12" i="25" s="1"/>
  <c r="AG12" i="25"/>
  <c r="AD5" i="25"/>
  <c r="AA5" i="25"/>
  <c r="AG5" i="25"/>
  <c r="AF5" i="25"/>
  <c r="AE5" i="25"/>
  <c r="AC5" i="25"/>
  <c r="AB5" i="25"/>
  <c r="AB14" i="24"/>
  <c r="AC14" i="24"/>
  <c r="AD14" i="24"/>
  <c r="AE14" i="24"/>
  <c r="AF14" i="24"/>
  <c r="AG14" i="24"/>
  <c r="AA14" i="24"/>
  <c r="AB13" i="24"/>
  <c r="AA13" i="24" s="1"/>
  <c r="AC13" i="24"/>
  <c r="AD13" i="24"/>
  <c r="AE13" i="24"/>
  <c r="AF13" i="24"/>
  <c r="AG13" i="24"/>
  <c r="AB6" i="24"/>
  <c r="AA6" i="24" s="1"/>
  <c r="AC6" i="24"/>
  <c r="AD6" i="24"/>
  <c r="AE6" i="24"/>
  <c r="AF6" i="24"/>
  <c r="AG6" i="24"/>
  <c r="AA7" i="24"/>
  <c r="AB7" i="24"/>
  <c r="AC7" i="24"/>
  <c r="AE7" i="24"/>
  <c r="AD7" i="24" s="1"/>
  <c r="AF7" i="24"/>
  <c r="AG7" i="24"/>
  <c r="AB8" i="24"/>
  <c r="AA8" i="24" s="1"/>
  <c r="AC8" i="24"/>
  <c r="AE8" i="24"/>
  <c r="AD8" i="24" s="1"/>
  <c r="AF8" i="24"/>
  <c r="AG8" i="24"/>
  <c r="AB9" i="24"/>
  <c r="AC9" i="24"/>
  <c r="AA9" i="24" s="1"/>
  <c r="AE9" i="24"/>
  <c r="AD9" i="24" s="1"/>
  <c r="AF9" i="24"/>
  <c r="AG9" i="24"/>
  <c r="AB10" i="24"/>
  <c r="AA10" i="24" s="1"/>
  <c r="AC10" i="24"/>
  <c r="AD10" i="24"/>
  <c r="AE10" i="24"/>
  <c r="AF10" i="24"/>
  <c r="AG10" i="24"/>
  <c r="AA11" i="24"/>
  <c r="AB11" i="24"/>
  <c r="AC11" i="24"/>
  <c r="AE11" i="24"/>
  <c r="AD11" i="24" s="1"/>
  <c r="AF11" i="24"/>
  <c r="AG11" i="24"/>
  <c r="AB12" i="24"/>
  <c r="AA12" i="24" s="1"/>
  <c r="AC12" i="24"/>
  <c r="AE12" i="24"/>
  <c r="AF12" i="24"/>
  <c r="AD12" i="24" s="1"/>
  <c r="AG12" i="24"/>
  <c r="AD5" i="24"/>
  <c r="AA5" i="24"/>
  <c r="AG5" i="24"/>
  <c r="AF5" i="24"/>
  <c r="AE5" i="24"/>
  <c r="AC5" i="24"/>
  <c r="AB5" i="24"/>
  <c r="AB16" i="23"/>
  <c r="AC16" i="23"/>
  <c r="AD16" i="23"/>
  <c r="AE16" i="23"/>
  <c r="AF16" i="23"/>
  <c r="AG16" i="23"/>
  <c r="AA16" i="23"/>
  <c r="AB6" i="23"/>
  <c r="AA6" i="23" s="1"/>
  <c r="AC6" i="23"/>
  <c r="AD6" i="23"/>
  <c r="AE6" i="23"/>
  <c r="AF6" i="23"/>
  <c r="AG6" i="23"/>
  <c r="AA7" i="23"/>
  <c r="AB7" i="23"/>
  <c r="AC7" i="23"/>
  <c r="AE7" i="23"/>
  <c r="AD7" i="23" s="1"/>
  <c r="AF7" i="23"/>
  <c r="AG7" i="23"/>
  <c r="AB8" i="23"/>
  <c r="AA8" i="23" s="1"/>
  <c r="AC8" i="23"/>
  <c r="AE8" i="23"/>
  <c r="AD8" i="23" s="1"/>
  <c r="AF8" i="23"/>
  <c r="AG8" i="23"/>
  <c r="AB9" i="23"/>
  <c r="AA9" i="23" s="1"/>
  <c r="AC9" i="23"/>
  <c r="AE9" i="23"/>
  <c r="AF9" i="23"/>
  <c r="AG9" i="23"/>
  <c r="AD9" i="23" s="1"/>
  <c r="AA10" i="23"/>
  <c r="AB10" i="23"/>
  <c r="AC10" i="23"/>
  <c r="AD10" i="23"/>
  <c r="AE10" i="23"/>
  <c r="AF10" i="23"/>
  <c r="AG10" i="23"/>
  <c r="AA11" i="23"/>
  <c r="AB11" i="23"/>
  <c r="AC11" i="23"/>
  <c r="AE11" i="23"/>
  <c r="AD11" i="23" s="1"/>
  <c r="AF11" i="23"/>
  <c r="AG11" i="23"/>
  <c r="AB12" i="23"/>
  <c r="AA12" i="23" s="1"/>
  <c r="AC12" i="23"/>
  <c r="AE12" i="23"/>
  <c r="AD12" i="23" s="1"/>
  <c r="AF12" i="23"/>
  <c r="AG12" i="23"/>
  <c r="AB13" i="23"/>
  <c r="AA13" i="23" s="1"/>
  <c r="AC13" i="23"/>
  <c r="AE13" i="23"/>
  <c r="AF13" i="23"/>
  <c r="AG13" i="23"/>
  <c r="AD13" i="23" s="1"/>
  <c r="AA14" i="23"/>
  <c r="AB14" i="23"/>
  <c r="AC14" i="23"/>
  <c r="AD14" i="23"/>
  <c r="AE14" i="23"/>
  <c r="AF14" i="23"/>
  <c r="AG14" i="23"/>
  <c r="AA15" i="23"/>
  <c r="AB15" i="23"/>
  <c r="AC15" i="23"/>
  <c r="AE15" i="23"/>
  <c r="AD15" i="23" s="1"/>
  <c r="AF15" i="23"/>
  <c r="AG15" i="23"/>
  <c r="AD5" i="23"/>
  <c r="AA5" i="23"/>
  <c r="AG5" i="23"/>
  <c r="AF5" i="23"/>
  <c r="AE5" i="23"/>
  <c r="AC5" i="23"/>
  <c r="AB5" i="23"/>
  <c r="AB10" i="22"/>
  <c r="AC10" i="22"/>
  <c r="AD10" i="22"/>
  <c r="AE10" i="22"/>
  <c r="AF10" i="22"/>
  <c r="AG10" i="22"/>
  <c r="AA10" i="22"/>
  <c r="AB6" i="22"/>
  <c r="AA6" i="22" s="1"/>
  <c r="AC6" i="22"/>
  <c r="AD6" i="22"/>
  <c r="AE6" i="22"/>
  <c r="AF6" i="22"/>
  <c r="AG6" i="22"/>
  <c r="AA7" i="22"/>
  <c r="AB7" i="22"/>
  <c r="AC7" i="22"/>
  <c r="AE7" i="22"/>
  <c r="AD7" i="22" s="1"/>
  <c r="AF7" i="22"/>
  <c r="AG7" i="22"/>
  <c r="AB8" i="22"/>
  <c r="AA8" i="22" s="1"/>
  <c r="AC8" i="22"/>
  <c r="AE8" i="22"/>
  <c r="AF8" i="22"/>
  <c r="AD8" i="22" s="1"/>
  <c r="AG8" i="22"/>
  <c r="AB9" i="22"/>
  <c r="AC9" i="22"/>
  <c r="AA9" i="22" s="1"/>
  <c r="AE9" i="22"/>
  <c r="AD9" i="22" s="1"/>
  <c r="AF9" i="22"/>
  <c r="AG9" i="22"/>
  <c r="AA5" i="22"/>
  <c r="AD5" i="22"/>
  <c r="AG5" i="22"/>
  <c r="AF5" i="22"/>
  <c r="AE5" i="22"/>
  <c r="AC5" i="22"/>
  <c r="AB5" i="22"/>
  <c r="AA1" i="51"/>
  <c r="X1" i="51"/>
  <c r="AB29" i="21"/>
  <c r="AC29" i="21"/>
  <c r="AD29" i="21"/>
  <c r="AE29" i="21"/>
  <c r="AF29" i="21"/>
  <c r="AG29" i="21"/>
  <c r="AA29" i="21"/>
  <c r="AB6" i="21"/>
  <c r="AA6" i="21" s="1"/>
  <c r="AC6" i="21"/>
  <c r="AE6" i="21"/>
  <c r="AD6" i="21" s="1"/>
  <c r="AF6" i="21"/>
  <c r="AG6" i="21"/>
  <c r="AB7" i="21"/>
  <c r="AA7" i="21" s="1"/>
  <c r="AC7" i="21"/>
  <c r="AE7" i="21"/>
  <c r="AD7" i="21" s="1"/>
  <c r="AF7" i="21"/>
  <c r="AG7" i="21"/>
  <c r="AB8" i="21"/>
  <c r="AA8" i="21" s="1"/>
  <c r="AC8" i="21"/>
  <c r="AE8" i="21"/>
  <c r="AD8" i="21" s="1"/>
  <c r="AF8" i="21"/>
  <c r="AG8" i="21"/>
  <c r="AB9" i="21"/>
  <c r="AA9" i="21" s="1"/>
  <c r="AC9" i="21"/>
  <c r="AE9" i="21"/>
  <c r="AF9" i="21"/>
  <c r="AD9" i="21" s="1"/>
  <c r="AG9" i="21"/>
  <c r="AA10" i="21"/>
  <c r="AB10" i="21"/>
  <c r="AC10" i="21"/>
  <c r="AE10" i="21"/>
  <c r="AD10" i="21" s="1"/>
  <c r="AF10" i="21"/>
  <c r="AG10" i="21"/>
  <c r="AB11" i="21"/>
  <c r="AA11" i="21" s="1"/>
  <c r="AC11" i="21"/>
  <c r="AE11" i="21"/>
  <c r="AD11" i="21" s="1"/>
  <c r="AF11" i="21"/>
  <c r="AG11" i="21"/>
  <c r="AB12" i="21"/>
  <c r="AA12" i="21" s="1"/>
  <c r="AC12" i="21"/>
  <c r="AE12" i="21"/>
  <c r="AD12" i="21" s="1"/>
  <c r="AF12" i="21"/>
  <c r="AG12" i="21"/>
  <c r="AB13" i="21"/>
  <c r="AA13" i="21" s="1"/>
  <c r="AC13" i="21"/>
  <c r="AE13" i="21"/>
  <c r="AF13" i="21"/>
  <c r="AG13" i="21"/>
  <c r="AD13" i="21" s="1"/>
  <c r="AB14" i="21"/>
  <c r="AC14" i="21"/>
  <c r="AA14" i="21" s="1"/>
  <c r="AE14" i="21"/>
  <c r="AD14" i="21" s="1"/>
  <c r="AF14" i="21"/>
  <c r="AG14" i="21"/>
  <c r="AB15" i="21"/>
  <c r="AA15" i="21" s="1"/>
  <c r="AC15" i="21"/>
  <c r="AE15" i="21"/>
  <c r="AD15" i="21" s="1"/>
  <c r="AF15" i="21"/>
  <c r="AG15" i="21"/>
  <c r="AB16" i="21"/>
  <c r="AA16" i="21" s="1"/>
  <c r="AC16" i="21"/>
  <c r="AE16" i="21"/>
  <c r="AD16" i="21" s="1"/>
  <c r="AF16" i="21"/>
  <c r="AG16" i="21"/>
  <c r="AB17" i="21"/>
  <c r="AA17" i="21" s="1"/>
  <c r="AC17" i="21"/>
  <c r="AE17" i="21"/>
  <c r="AD17" i="21" s="1"/>
  <c r="AF17" i="21"/>
  <c r="AG17" i="21"/>
  <c r="AB18" i="21"/>
  <c r="AA18" i="21" s="1"/>
  <c r="AC18" i="21"/>
  <c r="AE18" i="21"/>
  <c r="AD18" i="21" s="1"/>
  <c r="AF18" i="21"/>
  <c r="AG18" i="21"/>
  <c r="AB19" i="21"/>
  <c r="AA19" i="21" s="1"/>
  <c r="AC19" i="21"/>
  <c r="AE19" i="21"/>
  <c r="AD19" i="21" s="1"/>
  <c r="AF19" i="21"/>
  <c r="AG19" i="21"/>
  <c r="AB20" i="21"/>
  <c r="AA20" i="21" s="1"/>
  <c r="AC20" i="21"/>
  <c r="AE20" i="21"/>
  <c r="AF20" i="21"/>
  <c r="AG20" i="21"/>
  <c r="AD20" i="21" s="1"/>
  <c r="AA21" i="21"/>
  <c r="AB21" i="21"/>
  <c r="AC21" i="21"/>
  <c r="AE21" i="21"/>
  <c r="AD21" i="21" s="1"/>
  <c r="AF21" i="21"/>
  <c r="AG21" i="21"/>
  <c r="AB22" i="21"/>
  <c r="AA22" i="21" s="1"/>
  <c r="AC22" i="21"/>
  <c r="AE22" i="21"/>
  <c r="AD22" i="21" s="1"/>
  <c r="AF22" i="21"/>
  <c r="AG22" i="21"/>
  <c r="AB23" i="21"/>
  <c r="AA23" i="21" s="1"/>
  <c r="AC23" i="21"/>
  <c r="AE23" i="21"/>
  <c r="AD23" i="21" s="1"/>
  <c r="AF23" i="21"/>
  <c r="AG23" i="21"/>
  <c r="AB24" i="21"/>
  <c r="AA24" i="21" s="1"/>
  <c r="AC24" i="21"/>
  <c r="AE24" i="21"/>
  <c r="AD24" i="21" s="1"/>
  <c r="AF24" i="21"/>
  <c r="AG24" i="21"/>
  <c r="AB25" i="21"/>
  <c r="AA25" i="21" s="1"/>
  <c r="AC25" i="21"/>
  <c r="AE25" i="21"/>
  <c r="AD25" i="21" s="1"/>
  <c r="AF25" i="21"/>
  <c r="AG25" i="21"/>
  <c r="AB26" i="21"/>
  <c r="AA26" i="21" s="1"/>
  <c r="AC26" i="21"/>
  <c r="AE26" i="21"/>
  <c r="AF26" i="21"/>
  <c r="AG26" i="21"/>
  <c r="AD26" i="21" s="1"/>
  <c r="AA27" i="21"/>
  <c r="AB27" i="21"/>
  <c r="AC27" i="21"/>
  <c r="AE27" i="21"/>
  <c r="AD27" i="21" s="1"/>
  <c r="AF27" i="21"/>
  <c r="AG27" i="21"/>
  <c r="AB28" i="21"/>
  <c r="AA28" i="21" s="1"/>
  <c r="AC28" i="21"/>
  <c r="AE28" i="21"/>
  <c r="AD28" i="21" s="1"/>
  <c r="AF28" i="21"/>
  <c r="AG28" i="21"/>
  <c r="AD5" i="21"/>
  <c r="AA5" i="21"/>
  <c r="AG5" i="21"/>
  <c r="AF5" i="21"/>
  <c r="AE5" i="21"/>
  <c r="AC5" i="21"/>
  <c r="AB5" i="21"/>
  <c r="AB38" i="20"/>
  <c r="AC38" i="20"/>
  <c r="AD38" i="20"/>
  <c r="AE38" i="20"/>
  <c r="AF38" i="20"/>
  <c r="AG38" i="20"/>
  <c r="AA38" i="20"/>
  <c r="AB7" i="20"/>
  <c r="AA7" i="20" s="1"/>
  <c r="AC7" i="20"/>
  <c r="AD7" i="20"/>
  <c r="AE7" i="20"/>
  <c r="AF7" i="20"/>
  <c r="AG7" i="20"/>
  <c r="AA8" i="20"/>
  <c r="AB8" i="20"/>
  <c r="AC8" i="20"/>
  <c r="AE8" i="20"/>
  <c r="AD8" i="20" s="1"/>
  <c r="AF8" i="20"/>
  <c r="AG8" i="20"/>
  <c r="AB9" i="20"/>
  <c r="AA9" i="20" s="1"/>
  <c r="AC9" i="20"/>
  <c r="AE9" i="20"/>
  <c r="AD9" i="20" s="1"/>
  <c r="AF9" i="20"/>
  <c r="AG9" i="20"/>
  <c r="AB10" i="20"/>
  <c r="AC10" i="20"/>
  <c r="AA10" i="20" s="1"/>
  <c r="AE10" i="20"/>
  <c r="AD10" i="20" s="1"/>
  <c r="AF10" i="20"/>
  <c r="AG10" i="20"/>
  <c r="AB11" i="20"/>
  <c r="AA11" i="20" s="1"/>
  <c r="AC11" i="20"/>
  <c r="AD11" i="20"/>
  <c r="AE11" i="20"/>
  <c r="AF11" i="20"/>
  <c r="AG11" i="20"/>
  <c r="AA12" i="20"/>
  <c r="AB12" i="20"/>
  <c r="AC12" i="20"/>
  <c r="AE12" i="20"/>
  <c r="AD12" i="20" s="1"/>
  <c r="AF12" i="20"/>
  <c r="AG12" i="20"/>
  <c r="AB13" i="20"/>
  <c r="AA13" i="20" s="1"/>
  <c r="AC13" i="20"/>
  <c r="AE13" i="20"/>
  <c r="AF13" i="20"/>
  <c r="AD13" i="20" s="1"/>
  <c r="AG13" i="20"/>
  <c r="AB14" i="20"/>
  <c r="AC14" i="20"/>
  <c r="AA14" i="20" s="1"/>
  <c r="AE14" i="20"/>
  <c r="AD14" i="20" s="1"/>
  <c r="AF14" i="20"/>
  <c r="AG14" i="20"/>
  <c r="AB15" i="20"/>
  <c r="AA15" i="20" s="1"/>
  <c r="AC15" i="20"/>
  <c r="AD15" i="20"/>
  <c r="AE15" i="20"/>
  <c r="AF15" i="20"/>
  <c r="AG15" i="20"/>
  <c r="AA16" i="20"/>
  <c r="AB16" i="20"/>
  <c r="AC16" i="20"/>
  <c r="AE16" i="20"/>
  <c r="AD16" i="20" s="1"/>
  <c r="AF16" i="20"/>
  <c r="AG16" i="20"/>
  <c r="AB17" i="20"/>
  <c r="AA17" i="20" s="1"/>
  <c r="AC17" i="20"/>
  <c r="AE17" i="20"/>
  <c r="AF17" i="20"/>
  <c r="AD17" i="20" s="1"/>
  <c r="AG17" i="20"/>
  <c r="AB18" i="20"/>
  <c r="AC18" i="20"/>
  <c r="AA18" i="20" s="1"/>
  <c r="AE18" i="20"/>
  <c r="AD18" i="20" s="1"/>
  <c r="AF18" i="20"/>
  <c r="AG18" i="20"/>
  <c r="AB19" i="20"/>
  <c r="AA19" i="20" s="1"/>
  <c r="AC19" i="20"/>
  <c r="AD19" i="20"/>
  <c r="AE19" i="20"/>
  <c r="AF19" i="20"/>
  <c r="AG19" i="20"/>
  <c r="AA20" i="20"/>
  <c r="AB20" i="20"/>
  <c r="AC20" i="20"/>
  <c r="AE20" i="20"/>
  <c r="AD20" i="20" s="1"/>
  <c r="AF20" i="20"/>
  <c r="AG20" i="20"/>
  <c r="AB21" i="20"/>
  <c r="AA21" i="20" s="1"/>
  <c r="AC21" i="20"/>
  <c r="AE21" i="20"/>
  <c r="AF21" i="20"/>
  <c r="AD21" i="20" s="1"/>
  <c r="AG21" i="20"/>
  <c r="AB22" i="20"/>
  <c r="AC22" i="20"/>
  <c r="AA22" i="20" s="1"/>
  <c r="AE22" i="20"/>
  <c r="AD22" i="20" s="1"/>
  <c r="AF22" i="20"/>
  <c r="AG22" i="20"/>
  <c r="AB23" i="20"/>
  <c r="AA23" i="20" s="1"/>
  <c r="AC23" i="20"/>
  <c r="AD23" i="20"/>
  <c r="AE23" i="20"/>
  <c r="AF23" i="20"/>
  <c r="AG23" i="20"/>
  <c r="AA24" i="20"/>
  <c r="AB24" i="20"/>
  <c r="AC24" i="20"/>
  <c r="AE24" i="20"/>
  <c r="AD24" i="20" s="1"/>
  <c r="AF24" i="20"/>
  <c r="AG24" i="20"/>
  <c r="AB25" i="20"/>
  <c r="AA25" i="20" s="1"/>
  <c r="AC25" i="20"/>
  <c r="AE25" i="20"/>
  <c r="AF25" i="20"/>
  <c r="AD25" i="20" s="1"/>
  <c r="AG25" i="20"/>
  <c r="AB26" i="20"/>
  <c r="AC26" i="20"/>
  <c r="AA26" i="20" s="1"/>
  <c r="AE26" i="20"/>
  <c r="AD26" i="20" s="1"/>
  <c r="AF26" i="20"/>
  <c r="AG26" i="20"/>
  <c r="AB27" i="20"/>
  <c r="AA27" i="20" s="1"/>
  <c r="AC27" i="20"/>
  <c r="AD27" i="20"/>
  <c r="AE27" i="20"/>
  <c r="AF27" i="20"/>
  <c r="AG27" i="20"/>
  <c r="AA28" i="20"/>
  <c r="AB28" i="20"/>
  <c r="AC28" i="20"/>
  <c r="AE28" i="20"/>
  <c r="AD28" i="20" s="1"/>
  <c r="AF28" i="20"/>
  <c r="AG28" i="20"/>
  <c r="AB29" i="20"/>
  <c r="AA29" i="20" s="1"/>
  <c r="AC29" i="20"/>
  <c r="AE29" i="20"/>
  <c r="AF29" i="20"/>
  <c r="AD29" i="20" s="1"/>
  <c r="AG29" i="20"/>
  <c r="AB30" i="20"/>
  <c r="AA30" i="20" s="1"/>
  <c r="AC30" i="20"/>
  <c r="AE30" i="20"/>
  <c r="AD30" i="20" s="1"/>
  <c r="AF30" i="20"/>
  <c r="AG30" i="20"/>
  <c r="AB31" i="20"/>
  <c r="AA31" i="20" s="1"/>
  <c r="AC31" i="20"/>
  <c r="AD31" i="20"/>
  <c r="AE31" i="20"/>
  <c r="AF31" i="20"/>
  <c r="AG31" i="20"/>
  <c r="AA32" i="20"/>
  <c r="AB32" i="20"/>
  <c r="AC32" i="20"/>
  <c r="AE32" i="20"/>
  <c r="AD32" i="20" s="1"/>
  <c r="AF32" i="20"/>
  <c r="AG32" i="20"/>
  <c r="AB33" i="20"/>
  <c r="AA33" i="20" s="1"/>
  <c r="AC33" i="20"/>
  <c r="AE33" i="20"/>
  <c r="AF33" i="20"/>
  <c r="AD33" i="20" s="1"/>
  <c r="AG33" i="20"/>
  <c r="AB34" i="20"/>
  <c r="AC34" i="20"/>
  <c r="AA34" i="20" s="1"/>
  <c r="AE34" i="20"/>
  <c r="AD34" i="20" s="1"/>
  <c r="AF34" i="20"/>
  <c r="AG34" i="20"/>
  <c r="AB35" i="20"/>
  <c r="AA35" i="20" s="1"/>
  <c r="AC35" i="20"/>
  <c r="AD35" i="20"/>
  <c r="AE35" i="20"/>
  <c r="AF35" i="20"/>
  <c r="AG35" i="20"/>
  <c r="AA36" i="20"/>
  <c r="AB36" i="20"/>
  <c r="AC36" i="20"/>
  <c r="AE36" i="20"/>
  <c r="AD36" i="20" s="1"/>
  <c r="AF36" i="20"/>
  <c r="AG36" i="20"/>
  <c r="AB37" i="20"/>
  <c r="AA37" i="20" s="1"/>
  <c r="AC37" i="20"/>
  <c r="AE37" i="20"/>
  <c r="AF37" i="20"/>
  <c r="AD37" i="20" s="1"/>
  <c r="AG37" i="20"/>
  <c r="AD6" i="20"/>
  <c r="AA6" i="20"/>
  <c r="AG6" i="20"/>
  <c r="AF6" i="20"/>
  <c r="AE6" i="20"/>
  <c r="AC6" i="20"/>
  <c r="AB6" i="20"/>
  <c r="AA9" i="19"/>
  <c r="AB9" i="19"/>
  <c r="AC9" i="19"/>
  <c r="AD9" i="19"/>
  <c r="AE9" i="19"/>
  <c r="AF9" i="19"/>
  <c r="Z9" i="19"/>
  <c r="AA7" i="19"/>
  <c r="Z7" i="19" s="1"/>
  <c r="AB7" i="19"/>
  <c r="AC7" i="19"/>
  <c r="AD7" i="19"/>
  <c r="AE7" i="19"/>
  <c r="AF7" i="19"/>
  <c r="Z8" i="19"/>
  <c r="AA8" i="19"/>
  <c r="AB8" i="19"/>
  <c r="AD8" i="19"/>
  <c r="AC8" i="19" s="1"/>
  <c r="AE8" i="19"/>
  <c r="AF8" i="19"/>
  <c r="AC6" i="19"/>
  <c r="Z6" i="19"/>
  <c r="AF6" i="19"/>
  <c r="AE6" i="19"/>
  <c r="AD6" i="19"/>
  <c r="AB6" i="19"/>
  <c r="AA6" i="19"/>
  <c r="AB30" i="18"/>
  <c r="AC30" i="18"/>
  <c r="AD30" i="18"/>
  <c r="AE30" i="18"/>
  <c r="AF30" i="18"/>
  <c r="AG30" i="18"/>
  <c r="AA30" i="18"/>
  <c r="AB7" i="18"/>
  <c r="AA7" i="18" s="1"/>
  <c r="AC7" i="18"/>
  <c r="AD7" i="18"/>
  <c r="AE7" i="18"/>
  <c r="AF7" i="18"/>
  <c r="AG7" i="18"/>
  <c r="AA8" i="18"/>
  <c r="AB8" i="18"/>
  <c r="AC8" i="18"/>
  <c r="AE8" i="18"/>
  <c r="AD8" i="18" s="1"/>
  <c r="AF8" i="18"/>
  <c r="AG8" i="18"/>
  <c r="AB9" i="18"/>
  <c r="AA9" i="18" s="1"/>
  <c r="AC9" i="18"/>
  <c r="AE9" i="18"/>
  <c r="AD9" i="18" s="1"/>
  <c r="AF9" i="18"/>
  <c r="AG9" i="18"/>
  <c r="AB10" i="18"/>
  <c r="AA10" i="18" s="1"/>
  <c r="AC10" i="18"/>
  <c r="AE10" i="18"/>
  <c r="AD10" i="18" s="1"/>
  <c r="AF10" i="18"/>
  <c r="AG10" i="18"/>
  <c r="AB11" i="18"/>
  <c r="AA11" i="18" s="1"/>
  <c r="AC11" i="18"/>
  <c r="AD11" i="18"/>
  <c r="AE11" i="18"/>
  <c r="AF11" i="18"/>
  <c r="AG11" i="18"/>
  <c r="AA12" i="18"/>
  <c r="AB12" i="18"/>
  <c r="AC12" i="18"/>
  <c r="AE12" i="18"/>
  <c r="AD12" i="18" s="1"/>
  <c r="AF12" i="18"/>
  <c r="AG12" i="18"/>
  <c r="AB13" i="18"/>
  <c r="AA13" i="18" s="1"/>
  <c r="AC13" i="18"/>
  <c r="AE13" i="18"/>
  <c r="AD13" i="18" s="1"/>
  <c r="AF13" i="18"/>
  <c r="AG13" i="18"/>
  <c r="AB14" i="18"/>
  <c r="AA14" i="18" s="1"/>
  <c r="AC14" i="18"/>
  <c r="AE14" i="18"/>
  <c r="AD14" i="18" s="1"/>
  <c r="AF14" i="18"/>
  <c r="AG14" i="18"/>
  <c r="AB15" i="18"/>
  <c r="AA15" i="18" s="1"/>
  <c r="AC15" i="18"/>
  <c r="AD15" i="18"/>
  <c r="AE15" i="18"/>
  <c r="AF15" i="18"/>
  <c r="AG15" i="18"/>
  <c r="AA16" i="18"/>
  <c r="AB16" i="18"/>
  <c r="AC16" i="18"/>
  <c r="AE16" i="18"/>
  <c r="AD16" i="18" s="1"/>
  <c r="AF16" i="18"/>
  <c r="AG16" i="18"/>
  <c r="AB17" i="18"/>
  <c r="AA17" i="18" s="1"/>
  <c r="AC17" i="18"/>
  <c r="AE17" i="18"/>
  <c r="AD17" i="18" s="1"/>
  <c r="AF17" i="18"/>
  <c r="AG17" i="18"/>
  <c r="AB18" i="18"/>
  <c r="AA18" i="18" s="1"/>
  <c r="AC18" i="18"/>
  <c r="AE18" i="18"/>
  <c r="AD18" i="18" s="1"/>
  <c r="AF18" i="18"/>
  <c r="AG18" i="18"/>
  <c r="AB19" i="18"/>
  <c r="AA19" i="18" s="1"/>
  <c r="AC19" i="18"/>
  <c r="AD19" i="18"/>
  <c r="AE19" i="18"/>
  <c r="AF19" i="18"/>
  <c r="AG19" i="18"/>
  <c r="AA20" i="18"/>
  <c r="AB20" i="18"/>
  <c r="AC20" i="18"/>
  <c r="AE20" i="18"/>
  <c r="AD20" i="18" s="1"/>
  <c r="AF20" i="18"/>
  <c r="AG20" i="18"/>
  <c r="AB21" i="18"/>
  <c r="AA21" i="18" s="1"/>
  <c r="AC21" i="18"/>
  <c r="AE21" i="18"/>
  <c r="AD21" i="18" s="1"/>
  <c r="AF21" i="18"/>
  <c r="AG21" i="18"/>
  <c r="AB22" i="18"/>
  <c r="AA22" i="18" s="1"/>
  <c r="AC22" i="18"/>
  <c r="AE22" i="18"/>
  <c r="AD22" i="18" s="1"/>
  <c r="AF22" i="18"/>
  <c r="AG22" i="18"/>
  <c r="AB23" i="18"/>
  <c r="AA23" i="18" s="1"/>
  <c r="AC23" i="18"/>
  <c r="AD23" i="18"/>
  <c r="AE23" i="18"/>
  <c r="AF23" i="18"/>
  <c r="AG23" i="18"/>
  <c r="AA24" i="18"/>
  <c r="AB24" i="18"/>
  <c r="AC24" i="18"/>
  <c r="AE24" i="18"/>
  <c r="AD24" i="18" s="1"/>
  <c r="AF24" i="18"/>
  <c r="AG24" i="18"/>
  <c r="AB25" i="18"/>
  <c r="AA25" i="18" s="1"/>
  <c r="AC25" i="18"/>
  <c r="AE25" i="18"/>
  <c r="AD25" i="18" s="1"/>
  <c r="AF25" i="18"/>
  <c r="AG25" i="18"/>
  <c r="AB26" i="18"/>
  <c r="AA26" i="18" s="1"/>
  <c r="AC26" i="18"/>
  <c r="AE26" i="18"/>
  <c r="AD26" i="18" s="1"/>
  <c r="AF26" i="18"/>
  <c r="AG26" i="18"/>
  <c r="AB27" i="18"/>
  <c r="AA27" i="18" s="1"/>
  <c r="AC27" i="18"/>
  <c r="AD27" i="18"/>
  <c r="AE27" i="18"/>
  <c r="AF27" i="18"/>
  <c r="AG27" i="18"/>
  <c r="AA28" i="18"/>
  <c r="AB28" i="18"/>
  <c r="AC28" i="18"/>
  <c r="AE28" i="18"/>
  <c r="AD28" i="18" s="1"/>
  <c r="AF28" i="18"/>
  <c r="AG28" i="18"/>
  <c r="AB29" i="18"/>
  <c r="AA29" i="18" s="1"/>
  <c r="AC29" i="18"/>
  <c r="AE29" i="18"/>
  <c r="AF29" i="18"/>
  <c r="AD29" i="18" s="1"/>
  <c r="AG29" i="18"/>
  <c r="AD6" i="18"/>
  <c r="AA6" i="18"/>
  <c r="AG6" i="18"/>
  <c r="AF6" i="18"/>
  <c r="AE6" i="18"/>
  <c r="AC6" i="18"/>
  <c r="AB6" i="18"/>
  <c r="AA15" i="17"/>
  <c r="AB15" i="17"/>
  <c r="AC15" i="17"/>
  <c r="AD15" i="17"/>
  <c r="AE15" i="17"/>
  <c r="AF15" i="17"/>
  <c r="Z15" i="17"/>
  <c r="AA7" i="17"/>
  <c r="Z7" i="17" s="1"/>
  <c r="AB7" i="17"/>
  <c r="AC7" i="17"/>
  <c r="AD7" i="17"/>
  <c r="AE7" i="17"/>
  <c r="AF7" i="17"/>
  <c r="Z8" i="17"/>
  <c r="AA8" i="17"/>
  <c r="AB8" i="17"/>
  <c r="AD8" i="17"/>
  <c r="AC8" i="17" s="1"/>
  <c r="AE8" i="17"/>
  <c r="AF8" i="17"/>
  <c r="AA9" i="17"/>
  <c r="Z9" i="17" s="1"/>
  <c r="AB9" i="17"/>
  <c r="AD9" i="17"/>
  <c r="AC9" i="17" s="1"/>
  <c r="AE9" i="17"/>
  <c r="AF9" i="17"/>
  <c r="AA10" i="17"/>
  <c r="AB10" i="17"/>
  <c r="Z10" i="17" s="1"/>
  <c r="AD10" i="17"/>
  <c r="AC10" i="17" s="1"/>
  <c r="AE10" i="17"/>
  <c r="AF10" i="17"/>
  <c r="AA11" i="17"/>
  <c r="Z11" i="17" s="1"/>
  <c r="AB11" i="17"/>
  <c r="AC11" i="17"/>
  <c r="AD11" i="17"/>
  <c r="AE11" i="17"/>
  <c r="AF11" i="17"/>
  <c r="Z12" i="17"/>
  <c r="AA12" i="17"/>
  <c r="AB12" i="17"/>
  <c r="AD12" i="17"/>
  <c r="AC12" i="17" s="1"/>
  <c r="AE12" i="17"/>
  <c r="AF12" i="17"/>
  <c r="AA13" i="17"/>
  <c r="Z13" i="17" s="1"/>
  <c r="AB13" i="17"/>
  <c r="AD13" i="17"/>
  <c r="AE13" i="17"/>
  <c r="AC13" i="17" s="1"/>
  <c r="AF13" i="17"/>
  <c r="AA14" i="17"/>
  <c r="AB14" i="17"/>
  <c r="Z14" i="17" s="1"/>
  <c r="AD14" i="17"/>
  <c r="AC14" i="17" s="1"/>
  <c r="AE14" i="17"/>
  <c r="AF14" i="17"/>
  <c r="AC6" i="17"/>
  <c r="Z6" i="17"/>
  <c r="AF6" i="17"/>
  <c r="AE6" i="17"/>
  <c r="AD6" i="17"/>
  <c r="AB6" i="17"/>
  <c r="AA6" i="17"/>
  <c r="AA22" i="16"/>
  <c r="AB22" i="16"/>
  <c r="AC22" i="16"/>
  <c r="AD22" i="16"/>
  <c r="AE22" i="16"/>
  <c r="AF22" i="16"/>
  <c r="Z22" i="16"/>
  <c r="AA7" i="16"/>
  <c r="Z7" i="16" s="1"/>
  <c r="AB7" i="16"/>
  <c r="AC7" i="16"/>
  <c r="AD7" i="16"/>
  <c r="AE7" i="16"/>
  <c r="AF7" i="16"/>
  <c r="Z8" i="16"/>
  <c r="AA8" i="16"/>
  <c r="AB8" i="16"/>
  <c r="AD8" i="16"/>
  <c r="AC8" i="16" s="1"/>
  <c r="AE8" i="16"/>
  <c r="AF8" i="16"/>
  <c r="AA9" i="16"/>
  <c r="Z9" i="16" s="1"/>
  <c r="AB9" i="16"/>
  <c r="AD9" i="16"/>
  <c r="AC9" i="16" s="1"/>
  <c r="AE9" i="16"/>
  <c r="AF9" i="16"/>
  <c r="AA10" i="16"/>
  <c r="Z10" i="16" s="1"/>
  <c r="AB10" i="16"/>
  <c r="AD10" i="16"/>
  <c r="AC10" i="16" s="1"/>
  <c r="AE10" i="16"/>
  <c r="AF10" i="16"/>
  <c r="AA11" i="16"/>
  <c r="Z11" i="16" s="1"/>
  <c r="AB11" i="16"/>
  <c r="AC11" i="16"/>
  <c r="AD11" i="16"/>
  <c r="AE11" i="16"/>
  <c r="AF11" i="16"/>
  <c r="Z12" i="16"/>
  <c r="AA12" i="16"/>
  <c r="AB12" i="16"/>
  <c r="AD12" i="16"/>
  <c r="AC12" i="16" s="1"/>
  <c r="AE12" i="16"/>
  <c r="AF12" i="16"/>
  <c r="AA13" i="16"/>
  <c r="Z13" i="16" s="1"/>
  <c r="AB13" i="16"/>
  <c r="AD13" i="16"/>
  <c r="AC13" i="16" s="1"/>
  <c r="AE13" i="16"/>
  <c r="AF13" i="16"/>
  <c r="AA14" i="16"/>
  <c r="Z14" i="16" s="1"/>
  <c r="AB14" i="16"/>
  <c r="AD14" i="16"/>
  <c r="AC14" i="16" s="1"/>
  <c r="AE14" i="16"/>
  <c r="AF14" i="16"/>
  <c r="AA15" i="16"/>
  <c r="Z15" i="16" s="1"/>
  <c r="AB15" i="16"/>
  <c r="AC15" i="16"/>
  <c r="AD15" i="16"/>
  <c r="AE15" i="16"/>
  <c r="AF15" i="16"/>
  <c r="Z16" i="16"/>
  <c r="AA16" i="16"/>
  <c r="AB16" i="16"/>
  <c r="AD16" i="16"/>
  <c r="AC16" i="16" s="1"/>
  <c r="AE16" i="16"/>
  <c r="AF16" i="16"/>
  <c r="AA17" i="16"/>
  <c r="Z17" i="16" s="1"/>
  <c r="AB17" i="16"/>
  <c r="AD17" i="16"/>
  <c r="AC17" i="16" s="1"/>
  <c r="AE17" i="16"/>
  <c r="AF17" i="16"/>
  <c r="AA18" i="16"/>
  <c r="Z18" i="16" s="1"/>
  <c r="AB18" i="16"/>
  <c r="AD18" i="16"/>
  <c r="AC18" i="16" s="1"/>
  <c r="AE18" i="16"/>
  <c r="AF18" i="16"/>
  <c r="AA19" i="16"/>
  <c r="Z19" i="16" s="1"/>
  <c r="AB19" i="16"/>
  <c r="AC19" i="16"/>
  <c r="AD19" i="16"/>
  <c r="AE19" i="16"/>
  <c r="AF19" i="16"/>
  <c r="Z20" i="16"/>
  <c r="AA20" i="16"/>
  <c r="AB20" i="16"/>
  <c r="AD20" i="16"/>
  <c r="AC20" i="16" s="1"/>
  <c r="AE20" i="16"/>
  <c r="AF20" i="16"/>
  <c r="AA21" i="16"/>
  <c r="Z21" i="16" s="1"/>
  <c r="AB21" i="16"/>
  <c r="AD21" i="16"/>
  <c r="AC21" i="16" s="1"/>
  <c r="AE21" i="16"/>
  <c r="AF21" i="16"/>
  <c r="AC6" i="16"/>
  <c r="Z6" i="16"/>
  <c r="AF6" i="16"/>
  <c r="AE6" i="16"/>
  <c r="AD6" i="16"/>
  <c r="AB6" i="16"/>
  <c r="AA6" i="16"/>
  <c r="AB12" i="15"/>
  <c r="AC12" i="15"/>
  <c r="AD12" i="15"/>
  <c r="AE12" i="15"/>
  <c r="AF12" i="15"/>
  <c r="AG12" i="15"/>
  <c r="AA12" i="15"/>
  <c r="AB7" i="15"/>
  <c r="AA7" i="15" s="1"/>
  <c r="AC7" i="15"/>
  <c r="AD7" i="15"/>
  <c r="AE7" i="15"/>
  <c r="AF7" i="15"/>
  <c r="AG7" i="15"/>
  <c r="AA8" i="15"/>
  <c r="AB8" i="15"/>
  <c r="AC8" i="15"/>
  <c r="AE8" i="15"/>
  <c r="AD8" i="15" s="1"/>
  <c r="AF8" i="15"/>
  <c r="AG8" i="15"/>
  <c r="AB9" i="15"/>
  <c r="AA9" i="15" s="1"/>
  <c r="AC9" i="15"/>
  <c r="AE9" i="15"/>
  <c r="AF9" i="15"/>
  <c r="AD9" i="15" s="1"/>
  <c r="AG9" i="15"/>
  <c r="AB10" i="15"/>
  <c r="AC10" i="15"/>
  <c r="AA10" i="15" s="1"/>
  <c r="AE10" i="15"/>
  <c r="AD10" i="15" s="1"/>
  <c r="AF10" i="15"/>
  <c r="AG10" i="15"/>
  <c r="AB11" i="15"/>
  <c r="AA11" i="15" s="1"/>
  <c r="AC11" i="15"/>
  <c r="AD11" i="15"/>
  <c r="AE11" i="15"/>
  <c r="AF11" i="15"/>
  <c r="AG11" i="15"/>
  <c r="AD6" i="15"/>
  <c r="AA6" i="15"/>
  <c r="AG6" i="15"/>
  <c r="AF6" i="15"/>
  <c r="AE6" i="15"/>
  <c r="AC6" i="15"/>
  <c r="AB6" i="15"/>
  <c r="AC150" i="14"/>
  <c r="AD150" i="14"/>
  <c r="AE150" i="14"/>
  <c r="AF150" i="14"/>
  <c r="AG150" i="14"/>
  <c r="AH150" i="14"/>
  <c r="AB150" i="14"/>
  <c r="AC7" i="14"/>
  <c r="AB7" i="14" s="1"/>
  <c r="AD7" i="14"/>
  <c r="AE7" i="14"/>
  <c r="AF7" i="14"/>
  <c r="AG7" i="14"/>
  <c r="AH7" i="14"/>
  <c r="AB8" i="14"/>
  <c r="AC8" i="14"/>
  <c r="AD8" i="14"/>
  <c r="AF8" i="14"/>
  <c r="AE8" i="14" s="1"/>
  <c r="AG8" i="14"/>
  <c r="AH8" i="14"/>
  <c r="AC9" i="14"/>
  <c r="AB9" i="14" s="1"/>
  <c r="AD9" i="14"/>
  <c r="AF9" i="14"/>
  <c r="AG9" i="14"/>
  <c r="AH9" i="14"/>
  <c r="AC10" i="14"/>
  <c r="AD10" i="14"/>
  <c r="AF10" i="14"/>
  <c r="AE10" i="14" s="1"/>
  <c r="AG10" i="14"/>
  <c r="AH10" i="14"/>
  <c r="AC11" i="14"/>
  <c r="AB11" i="14" s="1"/>
  <c r="AD11" i="14"/>
  <c r="AE11" i="14"/>
  <c r="AF11" i="14"/>
  <c r="AG11" i="14"/>
  <c r="AH11" i="14"/>
  <c r="AB12" i="14"/>
  <c r="AC12" i="14"/>
  <c r="AD12" i="14"/>
  <c r="AF12" i="14"/>
  <c r="AE12" i="14" s="1"/>
  <c r="AG12" i="14"/>
  <c r="AH12" i="14"/>
  <c r="AC13" i="14"/>
  <c r="AB13" i="14" s="1"/>
  <c r="AD13" i="14"/>
  <c r="AF13" i="14"/>
  <c r="AG13" i="14"/>
  <c r="AH13" i="14"/>
  <c r="AC14" i="14"/>
  <c r="AB14" i="14" s="1"/>
  <c r="AD14" i="14"/>
  <c r="AF14" i="14"/>
  <c r="AG14" i="14"/>
  <c r="AH14" i="14"/>
  <c r="AC15" i="14"/>
  <c r="AB15" i="14" s="1"/>
  <c r="AD15" i="14"/>
  <c r="AE15" i="14"/>
  <c r="AF15" i="14"/>
  <c r="AG15" i="14"/>
  <c r="AH15" i="14"/>
  <c r="AB16" i="14"/>
  <c r="AC16" i="14"/>
  <c r="AD16" i="14"/>
  <c r="AF16" i="14"/>
  <c r="AE16" i="14" s="1"/>
  <c r="AG16" i="14"/>
  <c r="AH16" i="14"/>
  <c r="AC17" i="14"/>
  <c r="AB17" i="14" s="1"/>
  <c r="AD17" i="14"/>
  <c r="AF17" i="14"/>
  <c r="AG17" i="14"/>
  <c r="AH17" i="14"/>
  <c r="AC18" i="14"/>
  <c r="AD18" i="14"/>
  <c r="AF18" i="14"/>
  <c r="AE18" i="14" s="1"/>
  <c r="AG18" i="14"/>
  <c r="AH18" i="14"/>
  <c r="AC19" i="14"/>
  <c r="AB19" i="14" s="1"/>
  <c r="AD19" i="14"/>
  <c r="AE19" i="14"/>
  <c r="AF19" i="14"/>
  <c r="AG19" i="14"/>
  <c r="AH19" i="14"/>
  <c r="AB20" i="14"/>
  <c r="AC20" i="14"/>
  <c r="AD20" i="14"/>
  <c r="AF20" i="14"/>
  <c r="AE20" i="14" s="1"/>
  <c r="AG20" i="14"/>
  <c r="AH20" i="14"/>
  <c r="AC21" i="14"/>
  <c r="AB21" i="14" s="1"/>
  <c r="AD21" i="14"/>
  <c r="AF21" i="14"/>
  <c r="AG21" i="14"/>
  <c r="AH21" i="14"/>
  <c r="AC22" i="14"/>
  <c r="AB22" i="14" s="1"/>
  <c r="AD22" i="14"/>
  <c r="AF22" i="14"/>
  <c r="AG22" i="14"/>
  <c r="AH22" i="14"/>
  <c r="AC23" i="14"/>
  <c r="AB23" i="14" s="1"/>
  <c r="AD23" i="14"/>
  <c r="AE23" i="14"/>
  <c r="AF23" i="14"/>
  <c r="AG23" i="14"/>
  <c r="AH23" i="14"/>
  <c r="AB24" i="14"/>
  <c r="AC24" i="14"/>
  <c r="AD24" i="14"/>
  <c r="AF24" i="14"/>
  <c r="AE24" i="14" s="1"/>
  <c r="AG24" i="14"/>
  <c r="AH24" i="14"/>
  <c r="AC25" i="14"/>
  <c r="AB25" i="14" s="1"/>
  <c r="AD25" i="14"/>
  <c r="AF25" i="14"/>
  <c r="AG25" i="14"/>
  <c r="AH25" i="14"/>
  <c r="AC26" i="14"/>
  <c r="AD26" i="14"/>
  <c r="AF26" i="14"/>
  <c r="AE26" i="14" s="1"/>
  <c r="AG26" i="14"/>
  <c r="AH26" i="14"/>
  <c r="AC27" i="14"/>
  <c r="AB27" i="14" s="1"/>
  <c r="AD27" i="14"/>
  <c r="AE27" i="14"/>
  <c r="AF27" i="14"/>
  <c r="AG27" i="14"/>
  <c r="AH27" i="14"/>
  <c r="AB28" i="14"/>
  <c r="AC28" i="14"/>
  <c r="AD28" i="14"/>
  <c r="AF28" i="14"/>
  <c r="AE28" i="14" s="1"/>
  <c r="AG28" i="14"/>
  <c r="AH28" i="14"/>
  <c r="AC29" i="14"/>
  <c r="AB29" i="14" s="1"/>
  <c r="AD29" i="14"/>
  <c r="AF29" i="14"/>
  <c r="AG29" i="14"/>
  <c r="AH29" i="14"/>
  <c r="AC30" i="14"/>
  <c r="AB30" i="14" s="1"/>
  <c r="AD30" i="14"/>
  <c r="AF30" i="14"/>
  <c r="AG30" i="14"/>
  <c r="AH30" i="14"/>
  <c r="AC31" i="14"/>
  <c r="AB31" i="14" s="1"/>
  <c r="AD31" i="14"/>
  <c r="AE31" i="14"/>
  <c r="AF31" i="14"/>
  <c r="AG31" i="14"/>
  <c r="AH31" i="14"/>
  <c r="AB32" i="14"/>
  <c r="AC32" i="14"/>
  <c r="AD32" i="14"/>
  <c r="AF32" i="14"/>
  <c r="AE32" i="14" s="1"/>
  <c r="AG32" i="14"/>
  <c r="AH32" i="14"/>
  <c r="AC33" i="14"/>
  <c r="AB33" i="14" s="1"/>
  <c r="AD33" i="14"/>
  <c r="AF33" i="14"/>
  <c r="AG33" i="14"/>
  <c r="AH33" i="14"/>
  <c r="AC34" i="14"/>
  <c r="AD34" i="14"/>
  <c r="AF34" i="14"/>
  <c r="AE34" i="14" s="1"/>
  <c r="AG34" i="14"/>
  <c r="AH34" i="14"/>
  <c r="AC35" i="14"/>
  <c r="AB35" i="14" s="1"/>
  <c r="AD35" i="14"/>
  <c r="AE35" i="14"/>
  <c r="AF35" i="14"/>
  <c r="AG35" i="14"/>
  <c r="AH35" i="14"/>
  <c r="AB36" i="14"/>
  <c r="AC36" i="14"/>
  <c r="AD36" i="14"/>
  <c r="AF36" i="14"/>
  <c r="AE36" i="14" s="1"/>
  <c r="AG36" i="14"/>
  <c r="AH36" i="14"/>
  <c r="AC37" i="14"/>
  <c r="AB37" i="14" s="1"/>
  <c r="AD37" i="14"/>
  <c r="AF37" i="14"/>
  <c r="AG37" i="14"/>
  <c r="AH37" i="14"/>
  <c r="AC38" i="14"/>
  <c r="AB38" i="14" s="1"/>
  <c r="AD38" i="14"/>
  <c r="AF38" i="14"/>
  <c r="AG38" i="14"/>
  <c r="AH38" i="14"/>
  <c r="AC39" i="14"/>
  <c r="AB39" i="14" s="1"/>
  <c r="AD39" i="14"/>
  <c r="AE39" i="14"/>
  <c r="AF39" i="14"/>
  <c r="AG39" i="14"/>
  <c r="AH39" i="14"/>
  <c r="AB40" i="14"/>
  <c r="AC40" i="14"/>
  <c r="AD40" i="14"/>
  <c r="AF40" i="14"/>
  <c r="AE40" i="14" s="1"/>
  <c r="AG40" i="14"/>
  <c r="AH40" i="14"/>
  <c r="AC41" i="14"/>
  <c r="AB41" i="14" s="1"/>
  <c r="AD41" i="14"/>
  <c r="AF41" i="14"/>
  <c r="AG41" i="14"/>
  <c r="AH41" i="14"/>
  <c r="AC42" i="14"/>
  <c r="AD42" i="14"/>
  <c r="AF42" i="14"/>
  <c r="AE42" i="14" s="1"/>
  <c r="AG42" i="14"/>
  <c r="AH42" i="14"/>
  <c r="AC43" i="14"/>
  <c r="AB43" i="14" s="1"/>
  <c r="AD43" i="14"/>
  <c r="AE43" i="14"/>
  <c r="AF43" i="14"/>
  <c r="AG43" i="14"/>
  <c r="AH43" i="14"/>
  <c r="AB44" i="14"/>
  <c r="AC44" i="14"/>
  <c r="AD44" i="14"/>
  <c r="AF44" i="14"/>
  <c r="AE44" i="14" s="1"/>
  <c r="AG44" i="14"/>
  <c r="AH44" i="14"/>
  <c r="AC45" i="14"/>
  <c r="AB45" i="14" s="1"/>
  <c r="AD45" i="14"/>
  <c r="AF45" i="14"/>
  <c r="AE45" i="14" s="1"/>
  <c r="AG45" i="14"/>
  <c r="AH45" i="14"/>
  <c r="AC46" i="14"/>
  <c r="AB46" i="14" s="1"/>
  <c r="AD46" i="14"/>
  <c r="AF46" i="14"/>
  <c r="AG46" i="14"/>
  <c r="AH46" i="14"/>
  <c r="AC47" i="14"/>
  <c r="AB47" i="14" s="1"/>
  <c r="AD47" i="14"/>
  <c r="AE47" i="14"/>
  <c r="AF47" i="14"/>
  <c r="AG47" i="14"/>
  <c r="AH47" i="14"/>
  <c r="AB48" i="14"/>
  <c r="AC48" i="14"/>
  <c r="AD48" i="14"/>
  <c r="AF48" i="14"/>
  <c r="AE48" i="14" s="1"/>
  <c r="AG48" i="14"/>
  <c r="AH48" i="14"/>
  <c r="AC49" i="14"/>
  <c r="AB49" i="14" s="1"/>
  <c r="AD49" i="14"/>
  <c r="AF49" i="14"/>
  <c r="AG49" i="14"/>
  <c r="AH49" i="14"/>
  <c r="AC50" i="14"/>
  <c r="AD50" i="14"/>
  <c r="AF50" i="14"/>
  <c r="AE50" i="14" s="1"/>
  <c r="AG50" i="14"/>
  <c r="AH50" i="14"/>
  <c r="AC51" i="14"/>
  <c r="AB51" i="14" s="1"/>
  <c r="AD51" i="14"/>
  <c r="AE51" i="14"/>
  <c r="AF51" i="14"/>
  <c r="AG51" i="14"/>
  <c r="AH51" i="14"/>
  <c r="AB52" i="14"/>
  <c r="AC52" i="14"/>
  <c r="AD52" i="14"/>
  <c r="AF52" i="14"/>
  <c r="AE52" i="14" s="1"/>
  <c r="AG52" i="14"/>
  <c r="AH52" i="14"/>
  <c r="AC53" i="14"/>
  <c r="AB53" i="14" s="1"/>
  <c r="AD53" i="14"/>
  <c r="AF53" i="14"/>
  <c r="AG53" i="14"/>
  <c r="AH53" i="14"/>
  <c r="AC54" i="14"/>
  <c r="AB54" i="14" s="1"/>
  <c r="AD54" i="14"/>
  <c r="AF54" i="14"/>
  <c r="AG54" i="14"/>
  <c r="AH54" i="14"/>
  <c r="AC55" i="14"/>
  <c r="AB55" i="14" s="1"/>
  <c r="AD55" i="14"/>
  <c r="AE55" i="14"/>
  <c r="AF55" i="14"/>
  <c r="AG55" i="14"/>
  <c r="AH55" i="14"/>
  <c r="AB56" i="14"/>
  <c r="AC56" i="14"/>
  <c r="AD56" i="14"/>
  <c r="AF56" i="14"/>
  <c r="AE56" i="14" s="1"/>
  <c r="AG56" i="14"/>
  <c r="AH56" i="14"/>
  <c r="AC57" i="14"/>
  <c r="AB57" i="14" s="1"/>
  <c r="AD57" i="14"/>
  <c r="AF57" i="14"/>
  <c r="AG57" i="14"/>
  <c r="AH57" i="14"/>
  <c r="AC58" i="14"/>
  <c r="AD58" i="14"/>
  <c r="AF58" i="14"/>
  <c r="AE58" i="14" s="1"/>
  <c r="AG58" i="14"/>
  <c r="AH58" i="14"/>
  <c r="AC59" i="14"/>
  <c r="AB59" i="14" s="1"/>
  <c r="AD59" i="14"/>
  <c r="AE59" i="14"/>
  <c r="AF59" i="14"/>
  <c r="AG59" i="14"/>
  <c r="AH59" i="14"/>
  <c r="AB60" i="14"/>
  <c r="AC60" i="14"/>
  <c r="AD60" i="14"/>
  <c r="AF60" i="14"/>
  <c r="AE60" i="14" s="1"/>
  <c r="AG60" i="14"/>
  <c r="AH60" i="14"/>
  <c r="AC61" i="14"/>
  <c r="AB61" i="14" s="1"/>
  <c r="AD61" i="14"/>
  <c r="AF61" i="14"/>
  <c r="AE61" i="14" s="1"/>
  <c r="AG61" i="14"/>
  <c r="AH61" i="14"/>
  <c r="AC62" i="14"/>
  <c r="AB62" i="14" s="1"/>
  <c r="AD62" i="14"/>
  <c r="AF62" i="14"/>
  <c r="AG62" i="14"/>
  <c r="AH62" i="14"/>
  <c r="AC63" i="14"/>
  <c r="AB63" i="14" s="1"/>
  <c r="AD63" i="14"/>
  <c r="AE63" i="14"/>
  <c r="AF63" i="14"/>
  <c r="AG63" i="14"/>
  <c r="AH63" i="14"/>
  <c r="AB64" i="14"/>
  <c r="AC64" i="14"/>
  <c r="AD64" i="14"/>
  <c r="AF64" i="14"/>
  <c r="AE64" i="14" s="1"/>
  <c r="AG64" i="14"/>
  <c r="AH64" i="14"/>
  <c r="AC65" i="14"/>
  <c r="AB65" i="14" s="1"/>
  <c r="AD65" i="14"/>
  <c r="AF65" i="14"/>
  <c r="AE65" i="14" s="1"/>
  <c r="AG65" i="14"/>
  <c r="AH65" i="14"/>
  <c r="AC66" i="14"/>
  <c r="AB66" i="14" s="1"/>
  <c r="AD66" i="14"/>
  <c r="AF66" i="14"/>
  <c r="AG66" i="14"/>
  <c r="AH66" i="14"/>
  <c r="AC67" i="14"/>
  <c r="AB67" i="14" s="1"/>
  <c r="AD67" i="14"/>
  <c r="AE67" i="14"/>
  <c r="AF67" i="14"/>
  <c r="AG67" i="14"/>
  <c r="AH67" i="14"/>
  <c r="AB68" i="14"/>
  <c r="AC68" i="14"/>
  <c r="AD68" i="14"/>
  <c r="AF68" i="14"/>
  <c r="AE68" i="14" s="1"/>
  <c r="AG68" i="14"/>
  <c r="AH68" i="14"/>
  <c r="AC69" i="14"/>
  <c r="AB69" i="14" s="1"/>
  <c r="AD69" i="14"/>
  <c r="AF69" i="14"/>
  <c r="AE69" i="14" s="1"/>
  <c r="AG69" i="14"/>
  <c r="AH69" i="14"/>
  <c r="AC70" i="14"/>
  <c r="AB70" i="14" s="1"/>
  <c r="AD70" i="14"/>
  <c r="AF70" i="14"/>
  <c r="AG70" i="14"/>
  <c r="AH70" i="14"/>
  <c r="AC71" i="14"/>
  <c r="AD71" i="14"/>
  <c r="AB71" i="14" s="1"/>
  <c r="AE71" i="14"/>
  <c r="AF71" i="14"/>
  <c r="AG71" i="14"/>
  <c r="AH71" i="14"/>
  <c r="AB72" i="14"/>
  <c r="AC72" i="14"/>
  <c r="AD72" i="14"/>
  <c r="AF72" i="14"/>
  <c r="AE72" i="14" s="1"/>
  <c r="AG72" i="14"/>
  <c r="AH72" i="14"/>
  <c r="AC73" i="14"/>
  <c r="AB73" i="14" s="1"/>
  <c r="AD73" i="14"/>
  <c r="AF73" i="14"/>
  <c r="AG73" i="14"/>
  <c r="AH73" i="14"/>
  <c r="AC74" i="14"/>
  <c r="AB74" i="14" s="1"/>
  <c r="AD74" i="14"/>
  <c r="AF74" i="14"/>
  <c r="AG74" i="14"/>
  <c r="AH74" i="14"/>
  <c r="AC75" i="14"/>
  <c r="AD75" i="14"/>
  <c r="AE75" i="14"/>
  <c r="AF75" i="14"/>
  <c r="AG75" i="14"/>
  <c r="AH75" i="14"/>
  <c r="AB76" i="14"/>
  <c r="AC76" i="14"/>
  <c r="AD76" i="14"/>
  <c r="AF76" i="14"/>
  <c r="AE76" i="14" s="1"/>
  <c r="AG76" i="14"/>
  <c r="AH76" i="14"/>
  <c r="AC77" i="14"/>
  <c r="AB77" i="14" s="1"/>
  <c r="AD77" i="14"/>
  <c r="AF77" i="14"/>
  <c r="AG77" i="14"/>
  <c r="AH77" i="14"/>
  <c r="AC78" i="14"/>
  <c r="AB78" i="14" s="1"/>
  <c r="AD78" i="14"/>
  <c r="AF78" i="14"/>
  <c r="AG78" i="14"/>
  <c r="AH78" i="14"/>
  <c r="AC79" i="14"/>
  <c r="AD79" i="14"/>
  <c r="AE79" i="14"/>
  <c r="AF79" i="14"/>
  <c r="AG79" i="14"/>
  <c r="AH79" i="14"/>
  <c r="AB80" i="14"/>
  <c r="AC80" i="14"/>
  <c r="AD80" i="14"/>
  <c r="AF80" i="14"/>
  <c r="AE80" i="14" s="1"/>
  <c r="AG80" i="14"/>
  <c r="AH80" i="14"/>
  <c r="AC81" i="14"/>
  <c r="AB81" i="14" s="1"/>
  <c r="AD81" i="14"/>
  <c r="AF81" i="14"/>
  <c r="AG81" i="14"/>
  <c r="AH81" i="14"/>
  <c r="AC82" i="14"/>
  <c r="AB82" i="14" s="1"/>
  <c r="AD82" i="14"/>
  <c r="AF82" i="14"/>
  <c r="AG82" i="14"/>
  <c r="AH82" i="14"/>
  <c r="AC83" i="14"/>
  <c r="AD83" i="14"/>
  <c r="AB83" i="14" s="1"/>
  <c r="AE83" i="14"/>
  <c r="AF83" i="14"/>
  <c r="AG83" i="14"/>
  <c r="AH83" i="14"/>
  <c r="AB84" i="14"/>
  <c r="AC84" i="14"/>
  <c r="AD84" i="14"/>
  <c r="AF84" i="14"/>
  <c r="AE84" i="14" s="1"/>
  <c r="AG84" i="14"/>
  <c r="AH84" i="14"/>
  <c r="AC85" i="14"/>
  <c r="AB85" i="14" s="1"/>
  <c r="AD85" i="14"/>
  <c r="AF85" i="14"/>
  <c r="AG85" i="14"/>
  <c r="AH85" i="14"/>
  <c r="AC86" i="14"/>
  <c r="AB86" i="14" s="1"/>
  <c r="AD86" i="14"/>
  <c r="AF86" i="14"/>
  <c r="AG86" i="14"/>
  <c r="AH86" i="14"/>
  <c r="AC87" i="14"/>
  <c r="AD87" i="14"/>
  <c r="AB87" i="14" s="1"/>
  <c r="AE87" i="14"/>
  <c r="AF87" i="14"/>
  <c r="AG87" i="14"/>
  <c r="AH87" i="14"/>
  <c r="AB88" i="14"/>
  <c r="AC88" i="14"/>
  <c r="AD88" i="14"/>
  <c r="AF88" i="14"/>
  <c r="AE88" i="14" s="1"/>
  <c r="AG88" i="14"/>
  <c r="AH88" i="14"/>
  <c r="AC89" i="14"/>
  <c r="AB89" i="14" s="1"/>
  <c r="AD89" i="14"/>
  <c r="AF89" i="14"/>
  <c r="AG89" i="14"/>
  <c r="AH89" i="14"/>
  <c r="AC90" i="14"/>
  <c r="AB90" i="14" s="1"/>
  <c r="AD90" i="14"/>
  <c r="AF90" i="14"/>
  <c r="AG90" i="14"/>
  <c r="AH90" i="14"/>
  <c r="AC91" i="14"/>
  <c r="AD91" i="14"/>
  <c r="AB91" i="14" s="1"/>
  <c r="AE91" i="14"/>
  <c r="AF91" i="14"/>
  <c r="AG91" i="14"/>
  <c r="AH91" i="14"/>
  <c r="AB92" i="14"/>
  <c r="AC92" i="14"/>
  <c r="AD92" i="14"/>
  <c r="AF92" i="14"/>
  <c r="AE92" i="14" s="1"/>
  <c r="AG92" i="14"/>
  <c r="AH92" i="14"/>
  <c r="AC93" i="14"/>
  <c r="AB93" i="14" s="1"/>
  <c r="AD93" i="14"/>
  <c r="AF93" i="14"/>
  <c r="AG93" i="14"/>
  <c r="AH93" i="14"/>
  <c r="AC94" i="14"/>
  <c r="AB94" i="14" s="1"/>
  <c r="AD94" i="14"/>
  <c r="AF94" i="14"/>
  <c r="AG94" i="14"/>
  <c r="AH94" i="14"/>
  <c r="AC95" i="14"/>
  <c r="AD95" i="14"/>
  <c r="AE95" i="14"/>
  <c r="AF95" i="14"/>
  <c r="AG95" i="14"/>
  <c r="AH95" i="14"/>
  <c r="AB96" i="14"/>
  <c r="AC96" i="14"/>
  <c r="AD96" i="14"/>
  <c r="AF96" i="14"/>
  <c r="AE96" i="14" s="1"/>
  <c r="AG96" i="14"/>
  <c r="AH96" i="14"/>
  <c r="AC97" i="14"/>
  <c r="AB97" i="14" s="1"/>
  <c r="AD97" i="14"/>
  <c r="AF97" i="14"/>
  <c r="AG97" i="14"/>
  <c r="AH97" i="14"/>
  <c r="AC98" i="14"/>
  <c r="AB98" i="14" s="1"/>
  <c r="AD98" i="14"/>
  <c r="AF98" i="14"/>
  <c r="AG98" i="14"/>
  <c r="AH98" i="14"/>
  <c r="AC99" i="14"/>
  <c r="AD99" i="14"/>
  <c r="AE99" i="14"/>
  <c r="AF99" i="14"/>
  <c r="AG99" i="14"/>
  <c r="AH99" i="14"/>
  <c r="AB100" i="14"/>
  <c r="AC100" i="14"/>
  <c r="AD100" i="14"/>
  <c r="AF100" i="14"/>
  <c r="AE100" i="14" s="1"/>
  <c r="AG100" i="14"/>
  <c r="AH100" i="14"/>
  <c r="AC101" i="14"/>
  <c r="AB101" i="14" s="1"/>
  <c r="AD101" i="14"/>
  <c r="AF101" i="14"/>
  <c r="AG101" i="14"/>
  <c r="AH101" i="14"/>
  <c r="AC102" i="14"/>
  <c r="AB102" i="14" s="1"/>
  <c r="AD102" i="14"/>
  <c r="AF102" i="14"/>
  <c r="AG102" i="14"/>
  <c r="AH102" i="14"/>
  <c r="AC103" i="14"/>
  <c r="AD103" i="14"/>
  <c r="AE103" i="14"/>
  <c r="AF103" i="14"/>
  <c r="AG103" i="14"/>
  <c r="AH103" i="14"/>
  <c r="AB104" i="14"/>
  <c r="AC104" i="14"/>
  <c r="AD104" i="14"/>
  <c r="AF104" i="14"/>
  <c r="AE104" i="14" s="1"/>
  <c r="AG104" i="14"/>
  <c r="AH104" i="14"/>
  <c r="AC105" i="14"/>
  <c r="AB105" i="14" s="1"/>
  <c r="AD105" i="14"/>
  <c r="AF105" i="14"/>
  <c r="AG105" i="14"/>
  <c r="AH105" i="14"/>
  <c r="AC106" i="14"/>
  <c r="AB106" i="14" s="1"/>
  <c r="AD106" i="14"/>
  <c r="AF106" i="14"/>
  <c r="AG106" i="14"/>
  <c r="AH106" i="14"/>
  <c r="AC107" i="14"/>
  <c r="AD107" i="14"/>
  <c r="AE107" i="14"/>
  <c r="AF107" i="14"/>
  <c r="AG107" i="14"/>
  <c r="AH107" i="14"/>
  <c r="AB108" i="14"/>
  <c r="AC108" i="14"/>
  <c r="AD108" i="14"/>
  <c r="AF108" i="14"/>
  <c r="AE108" i="14" s="1"/>
  <c r="AG108" i="14"/>
  <c r="AH108" i="14"/>
  <c r="AC109" i="14"/>
  <c r="AB109" i="14" s="1"/>
  <c r="AD109" i="14"/>
  <c r="AF109" i="14"/>
  <c r="AG109" i="14"/>
  <c r="AH109" i="14"/>
  <c r="AC110" i="14"/>
  <c r="AB110" i="14" s="1"/>
  <c r="AD110" i="14"/>
  <c r="AF110" i="14"/>
  <c r="AG110" i="14"/>
  <c r="AH110" i="14"/>
  <c r="AC111" i="14"/>
  <c r="AD111" i="14"/>
  <c r="AE111" i="14"/>
  <c r="AF111" i="14"/>
  <c r="AG111" i="14"/>
  <c r="AH111" i="14"/>
  <c r="AB112" i="14"/>
  <c r="AC112" i="14"/>
  <c r="AD112" i="14"/>
  <c r="AF112" i="14"/>
  <c r="AE112" i="14" s="1"/>
  <c r="AG112" i="14"/>
  <c r="AH112" i="14"/>
  <c r="AC113" i="14"/>
  <c r="AB113" i="14" s="1"/>
  <c r="AD113" i="14"/>
  <c r="AF113" i="14"/>
  <c r="AG113" i="14"/>
  <c r="AH113" i="14"/>
  <c r="AC114" i="14"/>
  <c r="AB114" i="14" s="1"/>
  <c r="AD114" i="14"/>
  <c r="AF114" i="14"/>
  <c r="AG114" i="14"/>
  <c r="AH114" i="14"/>
  <c r="AC115" i="14"/>
  <c r="AD115" i="14"/>
  <c r="AE115" i="14"/>
  <c r="AF115" i="14"/>
  <c r="AG115" i="14"/>
  <c r="AH115" i="14"/>
  <c r="AB116" i="14"/>
  <c r="AC116" i="14"/>
  <c r="AD116" i="14"/>
  <c r="AF116" i="14"/>
  <c r="AE116" i="14" s="1"/>
  <c r="AG116" i="14"/>
  <c r="AH116" i="14"/>
  <c r="AC117" i="14"/>
  <c r="AB117" i="14" s="1"/>
  <c r="AD117" i="14"/>
  <c r="AF117" i="14"/>
  <c r="AG117" i="14"/>
  <c r="AH117" i="14"/>
  <c r="AC118" i="14"/>
  <c r="AB118" i="14" s="1"/>
  <c r="AD118" i="14"/>
  <c r="AF118" i="14"/>
  <c r="AG118" i="14"/>
  <c r="AH118" i="14"/>
  <c r="AC119" i="14"/>
  <c r="AD119" i="14"/>
  <c r="AE119" i="14"/>
  <c r="AF119" i="14"/>
  <c r="AG119" i="14"/>
  <c r="AH119" i="14"/>
  <c r="AB120" i="14"/>
  <c r="AC120" i="14"/>
  <c r="AD120" i="14"/>
  <c r="AF120" i="14"/>
  <c r="AE120" i="14" s="1"/>
  <c r="AG120" i="14"/>
  <c r="AH120" i="14"/>
  <c r="AC121" i="14"/>
  <c r="AB121" i="14" s="1"/>
  <c r="AD121" i="14"/>
  <c r="AF121" i="14"/>
  <c r="AG121" i="14"/>
  <c r="AH121" i="14"/>
  <c r="AC122" i="14"/>
  <c r="AB122" i="14" s="1"/>
  <c r="AD122" i="14"/>
  <c r="AF122" i="14"/>
  <c r="AG122" i="14"/>
  <c r="AH122" i="14"/>
  <c r="AC123" i="14"/>
  <c r="AD123" i="14"/>
  <c r="AE123" i="14"/>
  <c r="AF123" i="14"/>
  <c r="AG123" i="14"/>
  <c r="AH123" i="14"/>
  <c r="AB124" i="14"/>
  <c r="AC124" i="14"/>
  <c r="AD124" i="14"/>
  <c r="AF124" i="14"/>
  <c r="AE124" i="14" s="1"/>
  <c r="AG124" i="14"/>
  <c r="AH124" i="14"/>
  <c r="AC125" i="14"/>
  <c r="AB125" i="14" s="1"/>
  <c r="AD125" i="14"/>
  <c r="AF125" i="14"/>
  <c r="AG125" i="14"/>
  <c r="AH125" i="14"/>
  <c r="AC126" i="14"/>
  <c r="AB126" i="14" s="1"/>
  <c r="AD126" i="14"/>
  <c r="AF126" i="14"/>
  <c r="AG126" i="14"/>
  <c r="AH126" i="14"/>
  <c r="AC127" i="14"/>
  <c r="AD127" i="14"/>
  <c r="AE127" i="14"/>
  <c r="AF127" i="14"/>
  <c r="AG127" i="14"/>
  <c r="AH127" i="14"/>
  <c r="AB128" i="14"/>
  <c r="AC128" i="14"/>
  <c r="AD128" i="14"/>
  <c r="AF128" i="14"/>
  <c r="AE128" i="14" s="1"/>
  <c r="AG128" i="14"/>
  <c r="AH128" i="14"/>
  <c r="AC129" i="14"/>
  <c r="AB129" i="14" s="1"/>
  <c r="AD129" i="14"/>
  <c r="AF129" i="14"/>
  <c r="AG129" i="14"/>
  <c r="AH129" i="14"/>
  <c r="AC130" i="14"/>
  <c r="AB130" i="14" s="1"/>
  <c r="AD130" i="14"/>
  <c r="AF130" i="14"/>
  <c r="AG130" i="14"/>
  <c r="AH130" i="14"/>
  <c r="AC131" i="14"/>
  <c r="AD131" i="14"/>
  <c r="AE131" i="14"/>
  <c r="AF131" i="14"/>
  <c r="AG131" i="14"/>
  <c r="AH131" i="14"/>
  <c r="AB132" i="14"/>
  <c r="AC132" i="14"/>
  <c r="AD132" i="14"/>
  <c r="AF132" i="14"/>
  <c r="AE132" i="14" s="1"/>
  <c r="AG132" i="14"/>
  <c r="AH132" i="14"/>
  <c r="AC133" i="14"/>
  <c r="AB133" i="14" s="1"/>
  <c r="AD133" i="14"/>
  <c r="AF133" i="14"/>
  <c r="AG133" i="14"/>
  <c r="AH133" i="14"/>
  <c r="AC134" i="14"/>
  <c r="AB134" i="14" s="1"/>
  <c r="AD134" i="14"/>
  <c r="AF134" i="14"/>
  <c r="AG134" i="14"/>
  <c r="AH134" i="14"/>
  <c r="AC135" i="14"/>
  <c r="AD135" i="14"/>
  <c r="AE135" i="14"/>
  <c r="AF135" i="14"/>
  <c r="AG135" i="14"/>
  <c r="AH135" i="14"/>
  <c r="AB136" i="14"/>
  <c r="AC136" i="14"/>
  <c r="AD136" i="14"/>
  <c r="AF136" i="14"/>
  <c r="AE136" i="14" s="1"/>
  <c r="AG136" i="14"/>
  <c r="AH136" i="14"/>
  <c r="AC137" i="14"/>
  <c r="AB137" i="14" s="1"/>
  <c r="AD137" i="14"/>
  <c r="AF137" i="14"/>
  <c r="AG137" i="14"/>
  <c r="AH137" i="14"/>
  <c r="AC138" i="14"/>
  <c r="AB138" i="14" s="1"/>
  <c r="AD138" i="14"/>
  <c r="AF138" i="14"/>
  <c r="AG138" i="14"/>
  <c r="AH138" i="14"/>
  <c r="AC139" i="14"/>
  <c r="AD139" i="14"/>
  <c r="AE139" i="14"/>
  <c r="AF139" i="14"/>
  <c r="AG139" i="14"/>
  <c r="AH139" i="14"/>
  <c r="AB140" i="14"/>
  <c r="AC140" i="14"/>
  <c r="AD140" i="14"/>
  <c r="AF140" i="14"/>
  <c r="AE140" i="14" s="1"/>
  <c r="AG140" i="14"/>
  <c r="AH140" i="14"/>
  <c r="AC141" i="14"/>
  <c r="AB141" i="14" s="1"/>
  <c r="AD141" i="14"/>
  <c r="AF141" i="14"/>
  <c r="AG141" i="14"/>
  <c r="AH141" i="14"/>
  <c r="AC142" i="14"/>
  <c r="AB142" i="14" s="1"/>
  <c r="AD142" i="14"/>
  <c r="AF142" i="14"/>
  <c r="AG142" i="14"/>
  <c r="AH142" i="14"/>
  <c r="AC143" i="14"/>
  <c r="AD143" i="14"/>
  <c r="AE143" i="14"/>
  <c r="AF143" i="14"/>
  <c r="AG143" i="14"/>
  <c r="AH143" i="14"/>
  <c r="AB144" i="14"/>
  <c r="AC144" i="14"/>
  <c r="AD144" i="14"/>
  <c r="AF144" i="14"/>
  <c r="AE144" i="14" s="1"/>
  <c r="AG144" i="14"/>
  <c r="AH144" i="14"/>
  <c r="AC145" i="14"/>
  <c r="AB145" i="14" s="1"/>
  <c r="AD145" i="14"/>
  <c r="AF145" i="14"/>
  <c r="AG145" i="14"/>
  <c r="AH145" i="14"/>
  <c r="AC146" i="14"/>
  <c r="AB146" i="14" s="1"/>
  <c r="AD146" i="14"/>
  <c r="AF146" i="14"/>
  <c r="AG146" i="14"/>
  <c r="AH146" i="14"/>
  <c r="AC147" i="14"/>
  <c r="AD147" i="14"/>
  <c r="AE147" i="14"/>
  <c r="AF147" i="14"/>
  <c r="AG147" i="14"/>
  <c r="AH147" i="14"/>
  <c r="AB148" i="14"/>
  <c r="AC148" i="14"/>
  <c r="AD148" i="14"/>
  <c r="AF148" i="14"/>
  <c r="AE148" i="14" s="1"/>
  <c r="AG148" i="14"/>
  <c r="AH148" i="14"/>
  <c r="AC149" i="14"/>
  <c r="AB149" i="14" s="1"/>
  <c r="AD149" i="14"/>
  <c r="AF149" i="14"/>
  <c r="AG149" i="14"/>
  <c r="AH149" i="14"/>
  <c r="AE6" i="14"/>
  <c r="AB6" i="14"/>
  <c r="AH6" i="14"/>
  <c r="AG6" i="14"/>
  <c r="AF6" i="14"/>
  <c r="AD6" i="14"/>
  <c r="AC6" i="14"/>
  <c r="AA1" i="48"/>
  <c r="X1" i="48"/>
  <c r="AB19" i="13"/>
  <c r="AC19" i="13"/>
  <c r="AD19" i="13"/>
  <c r="AE19" i="13"/>
  <c r="AF19" i="13"/>
  <c r="AG19" i="13"/>
  <c r="AA19" i="13"/>
  <c r="AB7" i="13"/>
  <c r="AA7" i="13" s="1"/>
  <c r="AC7" i="13"/>
  <c r="AD7" i="13"/>
  <c r="AE7" i="13"/>
  <c r="AF7" i="13"/>
  <c r="AG7" i="13"/>
  <c r="AA8" i="13"/>
  <c r="AB8" i="13"/>
  <c r="AC8" i="13"/>
  <c r="AE8" i="13"/>
  <c r="AD8" i="13" s="1"/>
  <c r="AF8" i="13"/>
  <c r="AG8" i="13"/>
  <c r="AB9" i="13"/>
  <c r="AA9" i="13" s="1"/>
  <c r="AC9" i="13"/>
  <c r="AE9" i="13"/>
  <c r="AD9" i="13" s="1"/>
  <c r="AF9" i="13"/>
  <c r="AG9" i="13"/>
  <c r="AB10" i="13"/>
  <c r="AA10" i="13" s="1"/>
  <c r="AC10" i="13"/>
  <c r="AE10" i="13"/>
  <c r="AF10" i="13"/>
  <c r="AD10" i="13" s="1"/>
  <c r="AG10" i="13"/>
  <c r="AB11" i="13"/>
  <c r="AC11" i="13"/>
  <c r="AA11" i="13" s="1"/>
  <c r="AD11" i="13"/>
  <c r="AE11" i="13"/>
  <c r="AF11" i="13"/>
  <c r="AG11" i="13"/>
  <c r="AA12" i="13"/>
  <c r="AB12" i="13"/>
  <c r="AC12" i="13"/>
  <c r="AE12" i="13"/>
  <c r="AD12" i="13" s="1"/>
  <c r="AF12" i="13"/>
  <c r="AG12" i="13"/>
  <c r="AB13" i="13"/>
  <c r="AA13" i="13" s="1"/>
  <c r="AC13" i="13"/>
  <c r="AE13" i="13"/>
  <c r="AD13" i="13" s="1"/>
  <c r="AF13" i="13"/>
  <c r="AG13" i="13"/>
  <c r="AB14" i="13"/>
  <c r="AA14" i="13" s="1"/>
  <c r="AC14" i="13"/>
  <c r="AE14" i="13"/>
  <c r="AD14" i="13" s="1"/>
  <c r="AF14" i="13"/>
  <c r="AG14" i="13"/>
  <c r="AB15" i="13"/>
  <c r="AA15" i="13" s="1"/>
  <c r="AC15" i="13"/>
  <c r="AD15" i="13"/>
  <c r="AE15" i="13"/>
  <c r="AF15" i="13"/>
  <c r="AG15" i="13"/>
  <c r="AA16" i="13"/>
  <c r="AB16" i="13"/>
  <c r="AC16" i="13"/>
  <c r="AE16" i="13"/>
  <c r="AD16" i="13" s="1"/>
  <c r="AF16" i="13"/>
  <c r="AG16" i="13"/>
  <c r="AB17" i="13"/>
  <c r="AA17" i="13" s="1"/>
  <c r="AC17" i="13"/>
  <c r="AE17" i="13"/>
  <c r="AD17" i="13" s="1"/>
  <c r="AF17" i="13"/>
  <c r="AG17" i="13"/>
  <c r="AB18" i="13"/>
  <c r="AA18" i="13" s="1"/>
  <c r="AC18" i="13"/>
  <c r="AE18" i="13"/>
  <c r="AD18" i="13" s="1"/>
  <c r="AF18" i="13"/>
  <c r="AG18" i="13"/>
  <c r="AD6" i="13"/>
  <c r="AA6" i="13"/>
  <c r="AG6" i="13"/>
  <c r="AF6" i="13"/>
  <c r="AE6" i="13"/>
  <c r="AC6" i="13"/>
  <c r="AB6" i="13"/>
  <c r="AB24" i="12"/>
  <c r="AC24" i="12"/>
  <c r="AD24" i="12"/>
  <c r="AE24" i="12"/>
  <c r="AF24" i="12"/>
  <c r="AG24" i="12"/>
  <c r="AA24" i="12"/>
  <c r="AB7" i="12"/>
  <c r="AA7" i="12" s="1"/>
  <c r="AC7" i="12"/>
  <c r="AD7" i="12"/>
  <c r="AE7" i="12"/>
  <c r="AF7" i="12"/>
  <c r="AG7" i="12"/>
  <c r="AA8" i="12"/>
  <c r="AB8" i="12"/>
  <c r="AC8" i="12"/>
  <c r="AE8" i="12"/>
  <c r="AD8" i="12" s="1"/>
  <c r="AF8" i="12"/>
  <c r="AG8" i="12"/>
  <c r="AB9" i="12"/>
  <c r="AA9" i="12" s="1"/>
  <c r="AC9" i="12"/>
  <c r="AE9" i="12"/>
  <c r="AD9" i="12" s="1"/>
  <c r="AF9" i="12"/>
  <c r="AG9" i="12"/>
  <c r="AB10" i="12"/>
  <c r="AA10" i="12" s="1"/>
  <c r="AC10" i="12"/>
  <c r="AE10" i="12"/>
  <c r="AD10" i="12" s="1"/>
  <c r="AF10" i="12"/>
  <c r="AG10" i="12"/>
  <c r="AB11" i="12"/>
  <c r="AA11" i="12" s="1"/>
  <c r="AC11" i="12"/>
  <c r="AD11" i="12"/>
  <c r="AE11" i="12"/>
  <c r="AF11" i="12"/>
  <c r="AG11" i="12"/>
  <c r="AA12" i="12"/>
  <c r="AB12" i="12"/>
  <c r="AC12" i="12"/>
  <c r="AE12" i="12"/>
  <c r="AD12" i="12" s="1"/>
  <c r="AF12" i="12"/>
  <c r="AG12" i="12"/>
  <c r="AB13" i="12"/>
  <c r="AA13" i="12" s="1"/>
  <c r="AC13" i="12"/>
  <c r="AE13" i="12"/>
  <c r="AD13" i="12" s="1"/>
  <c r="AF13" i="12"/>
  <c r="AG13" i="12"/>
  <c r="AB14" i="12"/>
  <c r="AA14" i="12" s="1"/>
  <c r="AC14" i="12"/>
  <c r="AE14" i="12"/>
  <c r="AD14" i="12" s="1"/>
  <c r="AF14" i="12"/>
  <c r="AG14" i="12"/>
  <c r="AB15" i="12"/>
  <c r="AA15" i="12" s="1"/>
  <c r="AC15" i="12"/>
  <c r="AD15" i="12"/>
  <c r="AE15" i="12"/>
  <c r="AF15" i="12"/>
  <c r="AG15" i="12"/>
  <c r="AA16" i="12"/>
  <c r="AB16" i="12"/>
  <c r="AC16" i="12"/>
  <c r="AE16" i="12"/>
  <c r="AD16" i="12" s="1"/>
  <c r="AF16" i="12"/>
  <c r="AG16" i="12"/>
  <c r="AB17" i="12"/>
  <c r="AA17" i="12" s="1"/>
  <c r="AC17" i="12"/>
  <c r="AE17" i="12"/>
  <c r="AD17" i="12" s="1"/>
  <c r="AF17" i="12"/>
  <c r="AG17" i="12"/>
  <c r="AB18" i="12"/>
  <c r="AA18" i="12" s="1"/>
  <c r="AC18" i="12"/>
  <c r="AE18" i="12"/>
  <c r="AF18" i="12"/>
  <c r="AD18" i="12" s="1"/>
  <c r="AG18" i="12"/>
  <c r="AB19" i="12"/>
  <c r="AC19" i="12"/>
  <c r="AA19" i="12" s="1"/>
  <c r="AD19" i="12"/>
  <c r="AE19" i="12"/>
  <c r="AF19" i="12"/>
  <c r="AG19" i="12"/>
  <c r="AA20" i="12"/>
  <c r="AB20" i="12"/>
  <c r="AC20" i="12"/>
  <c r="AE20" i="12"/>
  <c r="AD20" i="12" s="1"/>
  <c r="AF20" i="12"/>
  <c r="AG20" i="12"/>
  <c r="AB21" i="12"/>
  <c r="AA21" i="12" s="1"/>
  <c r="AC21" i="12"/>
  <c r="AE21" i="12"/>
  <c r="AD21" i="12" s="1"/>
  <c r="AF21" i="12"/>
  <c r="AG21" i="12"/>
  <c r="AB22" i="12"/>
  <c r="AA22" i="12" s="1"/>
  <c r="AC22" i="12"/>
  <c r="AE22" i="12"/>
  <c r="AF22" i="12"/>
  <c r="AD22" i="12" s="1"/>
  <c r="AG22" i="12"/>
  <c r="AB23" i="12"/>
  <c r="AC23" i="12"/>
  <c r="AA23" i="12" s="1"/>
  <c r="AD23" i="12"/>
  <c r="AE23" i="12"/>
  <c r="AF23" i="12"/>
  <c r="AG23" i="12"/>
  <c r="AD6" i="12"/>
  <c r="AA6" i="12"/>
  <c r="AG6" i="12"/>
  <c r="AF6" i="12"/>
  <c r="AE6" i="12"/>
  <c r="AC6" i="12"/>
  <c r="AB6" i="12"/>
  <c r="AB18" i="11"/>
  <c r="AC18" i="11"/>
  <c r="AD18" i="11"/>
  <c r="AE18" i="11"/>
  <c r="AF18" i="11"/>
  <c r="AG18" i="11"/>
  <c r="AA18" i="11"/>
  <c r="AB7" i="11"/>
  <c r="AA7" i="11" s="1"/>
  <c r="AC7" i="11"/>
  <c r="AD7" i="11"/>
  <c r="AE7" i="11"/>
  <c r="AF7" i="11"/>
  <c r="AG7" i="11"/>
  <c r="AA8" i="11"/>
  <c r="AB8" i="11"/>
  <c r="AC8" i="11"/>
  <c r="AE8" i="11"/>
  <c r="AD8" i="11" s="1"/>
  <c r="AF8" i="11"/>
  <c r="AG8" i="11"/>
  <c r="AB9" i="11"/>
  <c r="AA9" i="11" s="1"/>
  <c r="AC9" i="11"/>
  <c r="AE9" i="11"/>
  <c r="AD9" i="11" s="1"/>
  <c r="AF9" i="11"/>
  <c r="AG9" i="11"/>
  <c r="AB10" i="11"/>
  <c r="AA10" i="11" s="1"/>
  <c r="AC10" i="11"/>
  <c r="AE10" i="11"/>
  <c r="AD10" i="11" s="1"/>
  <c r="AF10" i="11"/>
  <c r="AG10" i="11"/>
  <c r="AB11" i="11"/>
  <c r="AA11" i="11" s="1"/>
  <c r="AC11" i="11"/>
  <c r="AD11" i="11"/>
  <c r="AE11" i="11"/>
  <c r="AF11" i="11"/>
  <c r="AG11" i="11"/>
  <c r="AA12" i="11"/>
  <c r="AB12" i="11"/>
  <c r="AC12" i="11"/>
  <c r="AE12" i="11"/>
  <c r="AD12" i="11" s="1"/>
  <c r="AF12" i="11"/>
  <c r="AG12" i="11"/>
  <c r="AB13" i="11"/>
  <c r="AA13" i="11" s="1"/>
  <c r="AC13" i="11"/>
  <c r="AE13" i="11"/>
  <c r="AF13" i="11"/>
  <c r="AD13" i="11" s="1"/>
  <c r="AG13" i="11"/>
  <c r="AB14" i="11"/>
  <c r="AC14" i="11"/>
  <c r="AA14" i="11" s="1"/>
  <c r="AE14" i="11"/>
  <c r="AD14" i="11" s="1"/>
  <c r="AF14" i="11"/>
  <c r="AG14" i="11"/>
  <c r="AB15" i="11"/>
  <c r="AA15" i="11" s="1"/>
  <c r="AC15" i="11"/>
  <c r="AD15" i="11"/>
  <c r="AE15" i="11"/>
  <c r="AF15" i="11"/>
  <c r="AG15" i="11"/>
  <c r="AA16" i="11"/>
  <c r="AB16" i="11"/>
  <c r="AC16" i="11"/>
  <c r="AE16" i="11"/>
  <c r="AD16" i="11" s="1"/>
  <c r="AF16" i="11"/>
  <c r="AG16" i="11"/>
  <c r="AB17" i="11"/>
  <c r="AA17" i="11" s="1"/>
  <c r="AC17" i="11"/>
  <c r="AE17" i="11"/>
  <c r="AF17" i="11"/>
  <c r="AD17" i="11" s="1"/>
  <c r="AG17" i="11"/>
  <c r="AD6" i="11"/>
  <c r="AA6" i="11"/>
  <c r="AG6" i="11"/>
  <c r="AF6" i="11"/>
  <c r="AE6" i="11"/>
  <c r="AC6" i="11"/>
  <c r="AB6" i="11"/>
  <c r="AB74" i="10"/>
  <c r="AC74" i="10"/>
  <c r="AD74" i="10"/>
  <c r="AE74" i="10"/>
  <c r="AF74" i="10"/>
  <c r="AG74" i="10"/>
  <c r="AA74" i="10"/>
  <c r="AB7" i="10"/>
  <c r="AA7" i="10" s="1"/>
  <c r="AC7" i="10"/>
  <c r="AD7" i="10"/>
  <c r="AE7" i="10"/>
  <c r="AF7" i="10"/>
  <c r="AG7" i="10"/>
  <c r="AA8" i="10"/>
  <c r="AB8" i="10"/>
  <c r="AC8" i="10"/>
  <c r="AE8" i="10"/>
  <c r="AD8" i="10" s="1"/>
  <c r="AF8" i="10"/>
  <c r="AG8" i="10"/>
  <c r="AB9" i="10"/>
  <c r="AA9" i="10" s="1"/>
  <c r="AC9" i="10"/>
  <c r="AE9" i="10"/>
  <c r="AD9" i="10" s="1"/>
  <c r="AF9" i="10"/>
  <c r="AG9" i="10"/>
  <c r="AB10" i="10"/>
  <c r="AA10" i="10" s="1"/>
  <c r="AC10" i="10"/>
  <c r="AE10" i="10"/>
  <c r="AD10" i="10" s="1"/>
  <c r="AF10" i="10"/>
  <c r="AG10" i="10"/>
  <c r="AB11" i="10"/>
  <c r="AA11" i="10" s="1"/>
  <c r="AC11" i="10"/>
  <c r="AD11" i="10"/>
  <c r="AE11" i="10"/>
  <c r="AF11" i="10"/>
  <c r="AG11" i="10"/>
  <c r="AA12" i="10"/>
  <c r="AB12" i="10"/>
  <c r="AC12" i="10"/>
  <c r="AE12" i="10"/>
  <c r="AD12" i="10" s="1"/>
  <c r="AF12" i="10"/>
  <c r="AG12" i="10"/>
  <c r="AB13" i="10"/>
  <c r="AA13" i="10" s="1"/>
  <c r="AC13" i="10"/>
  <c r="AE13" i="10"/>
  <c r="AD13" i="10" s="1"/>
  <c r="AF13" i="10"/>
  <c r="AG13" i="10"/>
  <c r="AB14" i="10"/>
  <c r="AA14" i="10" s="1"/>
  <c r="AC14" i="10"/>
  <c r="AE14" i="10"/>
  <c r="AD14" i="10" s="1"/>
  <c r="AF14" i="10"/>
  <c r="AG14" i="10"/>
  <c r="AB15" i="10"/>
  <c r="AA15" i="10" s="1"/>
  <c r="AC15" i="10"/>
  <c r="AD15" i="10"/>
  <c r="AE15" i="10"/>
  <c r="AF15" i="10"/>
  <c r="AG15" i="10"/>
  <c r="AA16" i="10"/>
  <c r="AB16" i="10"/>
  <c r="AC16" i="10"/>
  <c r="AE16" i="10"/>
  <c r="AD16" i="10" s="1"/>
  <c r="AF16" i="10"/>
  <c r="AG16" i="10"/>
  <c r="AB17" i="10"/>
  <c r="AA17" i="10" s="1"/>
  <c r="AC17" i="10"/>
  <c r="AE17" i="10"/>
  <c r="AD17" i="10" s="1"/>
  <c r="AF17" i="10"/>
  <c r="AG17" i="10"/>
  <c r="AB18" i="10"/>
  <c r="AA18" i="10" s="1"/>
  <c r="AC18" i="10"/>
  <c r="AE18" i="10"/>
  <c r="AD18" i="10" s="1"/>
  <c r="AF18" i="10"/>
  <c r="AG18" i="10"/>
  <c r="AB19" i="10"/>
  <c r="AA19" i="10" s="1"/>
  <c r="AC19" i="10"/>
  <c r="AD19" i="10"/>
  <c r="AE19" i="10"/>
  <c r="AF19" i="10"/>
  <c r="AG19" i="10"/>
  <c r="AA20" i="10"/>
  <c r="AB20" i="10"/>
  <c r="AC20" i="10"/>
  <c r="AE20" i="10"/>
  <c r="AD20" i="10" s="1"/>
  <c r="AF20" i="10"/>
  <c r="AG20" i="10"/>
  <c r="AB21" i="10"/>
  <c r="AA21" i="10" s="1"/>
  <c r="AC21" i="10"/>
  <c r="AE21" i="10"/>
  <c r="AD21" i="10" s="1"/>
  <c r="AF21" i="10"/>
  <c r="AG21" i="10"/>
  <c r="AB22" i="10"/>
  <c r="AA22" i="10" s="1"/>
  <c r="AC22" i="10"/>
  <c r="AE22" i="10"/>
  <c r="AD22" i="10" s="1"/>
  <c r="AF22" i="10"/>
  <c r="AG22" i="10"/>
  <c r="AB23" i="10"/>
  <c r="AA23" i="10" s="1"/>
  <c r="AC23" i="10"/>
  <c r="AD23" i="10"/>
  <c r="AE23" i="10"/>
  <c r="AF23" i="10"/>
  <c r="AG23" i="10"/>
  <c r="AA24" i="10"/>
  <c r="AB24" i="10"/>
  <c r="AC24" i="10"/>
  <c r="AE24" i="10"/>
  <c r="AD24" i="10" s="1"/>
  <c r="AF24" i="10"/>
  <c r="AG24" i="10"/>
  <c r="AB25" i="10"/>
  <c r="AA25" i="10" s="1"/>
  <c r="AC25" i="10"/>
  <c r="AE25" i="10"/>
  <c r="AD25" i="10" s="1"/>
  <c r="AF25" i="10"/>
  <c r="AG25" i="10"/>
  <c r="AB26" i="10"/>
  <c r="AA26" i="10" s="1"/>
  <c r="AC26" i="10"/>
  <c r="AE26" i="10"/>
  <c r="AD26" i="10" s="1"/>
  <c r="AF26" i="10"/>
  <c r="AG26" i="10"/>
  <c r="AB27" i="10"/>
  <c r="AA27" i="10" s="1"/>
  <c r="AC27" i="10"/>
  <c r="AD27" i="10"/>
  <c r="AE27" i="10"/>
  <c r="AF27" i="10"/>
  <c r="AG27" i="10"/>
  <c r="AA28" i="10"/>
  <c r="AB28" i="10"/>
  <c r="AC28" i="10"/>
  <c r="AE28" i="10"/>
  <c r="AD28" i="10" s="1"/>
  <c r="AF28" i="10"/>
  <c r="AG28" i="10"/>
  <c r="AB29" i="10"/>
  <c r="AA29" i="10" s="1"/>
  <c r="AC29" i="10"/>
  <c r="AE29" i="10"/>
  <c r="AD29" i="10" s="1"/>
  <c r="AF29" i="10"/>
  <c r="AG29" i="10"/>
  <c r="AB30" i="10"/>
  <c r="AA30" i="10" s="1"/>
  <c r="AC30" i="10"/>
  <c r="AE30" i="10"/>
  <c r="AD30" i="10" s="1"/>
  <c r="AF30" i="10"/>
  <c r="AG30" i="10"/>
  <c r="AB31" i="10"/>
  <c r="AA31" i="10" s="1"/>
  <c r="AC31" i="10"/>
  <c r="AD31" i="10"/>
  <c r="AE31" i="10"/>
  <c r="AF31" i="10"/>
  <c r="AG31" i="10"/>
  <c r="AA32" i="10"/>
  <c r="AB32" i="10"/>
  <c r="AC32" i="10"/>
  <c r="AE32" i="10"/>
  <c r="AD32" i="10" s="1"/>
  <c r="AF32" i="10"/>
  <c r="AG32" i="10"/>
  <c r="AB33" i="10"/>
  <c r="AA33" i="10" s="1"/>
  <c r="AC33" i="10"/>
  <c r="AE33" i="10"/>
  <c r="AF33" i="10"/>
  <c r="AD33" i="10" s="1"/>
  <c r="AG33" i="10"/>
  <c r="AB34" i="10"/>
  <c r="AC34" i="10"/>
  <c r="AA34" i="10" s="1"/>
  <c r="AE34" i="10"/>
  <c r="AD34" i="10" s="1"/>
  <c r="AF34" i="10"/>
  <c r="AG34" i="10"/>
  <c r="AB35" i="10"/>
  <c r="AA35" i="10" s="1"/>
  <c r="AC35" i="10"/>
  <c r="AD35" i="10"/>
  <c r="AE35" i="10"/>
  <c r="AF35" i="10"/>
  <c r="AG35" i="10"/>
  <c r="AA36" i="10"/>
  <c r="AB36" i="10"/>
  <c r="AC36" i="10"/>
  <c r="AE36" i="10"/>
  <c r="AD36" i="10" s="1"/>
  <c r="AF36" i="10"/>
  <c r="AG36" i="10"/>
  <c r="AB37" i="10"/>
  <c r="AA37" i="10" s="1"/>
  <c r="AC37" i="10"/>
  <c r="AE37" i="10"/>
  <c r="AF37" i="10"/>
  <c r="AD37" i="10" s="1"/>
  <c r="AG37" i="10"/>
  <c r="AB38" i="10"/>
  <c r="AC38" i="10"/>
  <c r="AA38" i="10" s="1"/>
  <c r="AE38" i="10"/>
  <c r="AD38" i="10" s="1"/>
  <c r="AF38" i="10"/>
  <c r="AG38" i="10"/>
  <c r="AB39" i="10"/>
  <c r="AA39" i="10" s="1"/>
  <c r="AC39" i="10"/>
  <c r="AD39" i="10"/>
  <c r="AE39" i="10"/>
  <c r="AF39" i="10"/>
  <c r="AG39" i="10"/>
  <c r="AA40" i="10"/>
  <c r="AB40" i="10"/>
  <c r="AC40" i="10"/>
  <c r="AE40" i="10"/>
  <c r="AD40" i="10" s="1"/>
  <c r="AF40" i="10"/>
  <c r="AG40" i="10"/>
  <c r="AB41" i="10"/>
  <c r="AA41" i="10" s="1"/>
  <c r="AC41" i="10"/>
  <c r="AE41" i="10"/>
  <c r="AF41" i="10"/>
  <c r="AD41" i="10" s="1"/>
  <c r="AG41" i="10"/>
  <c r="AB42" i="10"/>
  <c r="AC42" i="10"/>
  <c r="AA42" i="10" s="1"/>
  <c r="AE42" i="10"/>
  <c r="AD42" i="10" s="1"/>
  <c r="AF42" i="10"/>
  <c r="AG42" i="10"/>
  <c r="AB43" i="10"/>
  <c r="AA43" i="10" s="1"/>
  <c r="AC43" i="10"/>
  <c r="AD43" i="10"/>
  <c r="AE43" i="10"/>
  <c r="AF43" i="10"/>
  <c r="AG43" i="10"/>
  <c r="AA44" i="10"/>
  <c r="AB44" i="10"/>
  <c r="AC44" i="10"/>
  <c r="AE44" i="10"/>
  <c r="AD44" i="10" s="1"/>
  <c r="AF44" i="10"/>
  <c r="AG44" i="10"/>
  <c r="AB45" i="10"/>
  <c r="AA45" i="10" s="1"/>
  <c r="AC45" i="10"/>
  <c r="AE45" i="10"/>
  <c r="AF45" i="10"/>
  <c r="AD45" i="10" s="1"/>
  <c r="AG45" i="10"/>
  <c r="AB46" i="10"/>
  <c r="AC46" i="10"/>
  <c r="AA46" i="10" s="1"/>
  <c r="AE46" i="10"/>
  <c r="AD46" i="10" s="1"/>
  <c r="AF46" i="10"/>
  <c r="AG46" i="10"/>
  <c r="AB47" i="10"/>
  <c r="AA47" i="10" s="1"/>
  <c r="AC47" i="10"/>
  <c r="AD47" i="10"/>
  <c r="AE47" i="10"/>
  <c r="AF47" i="10"/>
  <c r="AG47" i="10"/>
  <c r="AA48" i="10"/>
  <c r="AB48" i="10"/>
  <c r="AC48" i="10"/>
  <c r="AE48" i="10"/>
  <c r="AD48" i="10" s="1"/>
  <c r="AF48" i="10"/>
  <c r="AG48" i="10"/>
  <c r="AB49" i="10"/>
  <c r="AA49" i="10" s="1"/>
  <c r="AC49" i="10"/>
  <c r="AE49" i="10"/>
  <c r="AF49" i="10"/>
  <c r="AD49" i="10" s="1"/>
  <c r="AG49" i="10"/>
  <c r="AB50" i="10"/>
  <c r="AC50" i="10"/>
  <c r="AA50" i="10" s="1"/>
  <c r="AE50" i="10"/>
  <c r="AD50" i="10" s="1"/>
  <c r="AF50" i="10"/>
  <c r="AG50" i="10"/>
  <c r="AB51" i="10"/>
  <c r="AA51" i="10" s="1"/>
  <c r="AC51" i="10"/>
  <c r="AD51" i="10"/>
  <c r="AE51" i="10"/>
  <c r="AF51" i="10"/>
  <c r="AG51" i="10"/>
  <c r="AA52" i="10"/>
  <c r="AB52" i="10"/>
  <c r="AC52" i="10"/>
  <c r="AE52" i="10"/>
  <c r="AD52" i="10" s="1"/>
  <c r="AF52" i="10"/>
  <c r="AG52" i="10"/>
  <c r="AB53" i="10"/>
  <c r="AA53" i="10" s="1"/>
  <c r="AC53" i="10"/>
  <c r="AE53" i="10"/>
  <c r="AF53" i="10"/>
  <c r="AD53" i="10" s="1"/>
  <c r="AG53" i="10"/>
  <c r="AB54" i="10"/>
  <c r="AC54" i="10"/>
  <c r="AA54" i="10" s="1"/>
  <c r="AE54" i="10"/>
  <c r="AD54" i="10" s="1"/>
  <c r="AF54" i="10"/>
  <c r="AG54" i="10"/>
  <c r="AB55" i="10"/>
  <c r="AA55" i="10" s="1"/>
  <c r="AC55" i="10"/>
  <c r="AD55" i="10"/>
  <c r="AE55" i="10"/>
  <c r="AF55" i="10"/>
  <c r="AG55" i="10"/>
  <c r="AA56" i="10"/>
  <c r="AB56" i="10"/>
  <c r="AC56" i="10"/>
  <c r="AE56" i="10"/>
  <c r="AD56" i="10" s="1"/>
  <c r="AF56" i="10"/>
  <c r="AG56" i="10"/>
  <c r="AB57" i="10"/>
  <c r="AA57" i="10" s="1"/>
  <c r="AC57" i="10"/>
  <c r="AE57" i="10"/>
  <c r="AF57" i="10"/>
  <c r="AD57" i="10" s="1"/>
  <c r="AG57" i="10"/>
  <c r="AB58" i="10"/>
  <c r="AC58" i="10"/>
  <c r="AA58" i="10" s="1"/>
  <c r="AE58" i="10"/>
  <c r="AD58" i="10" s="1"/>
  <c r="AF58" i="10"/>
  <c r="AG58" i="10"/>
  <c r="AB59" i="10"/>
  <c r="AA59" i="10" s="1"/>
  <c r="AC59" i="10"/>
  <c r="AD59" i="10"/>
  <c r="AE59" i="10"/>
  <c r="AF59" i="10"/>
  <c r="AG59" i="10"/>
  <c r="AA60" i="10"/>
  <c r="AB60" i="10"/>
  <c r="AC60" i="10"/>
  <c r="AE60" i="10"/>
  <c r="AD60" i="10" s="1"/>
  <c r="AF60" i="10"/>
  <c r="AG60" i="10"/>
  <c r="AB61" i="10"/>
  <c r="AA61" i="10" s="1"/>
  <c r="AC61" i="10"/>
  <c r="AE61" i="10"/>
  <c r="AF61" i="10"/>
  <c r="AD61" i="10" s="1"/>
  <c r="AG61" i="10"/>
  <c r="AB62" i="10"/>
  <c r="AC62" i="10"/>
  <c r="AA62" i="10" s="1"/>
  <c r="AE62" i="10"/>
  <c r="AD62" i="10" s="1"/>
  <c r="AF62" i="10"/>
  <c r="AG62" i="10"/>
  <c r="AB63" i="10"/>
  <c r="AA63" i="10" s="1"/>
  <c r="AC63" i="10"/>
  <c r="AD63" i="10"/>
  <c r="AE63" i="10"/>
  <c r="AF63" i="10"/>
  <c r="AG63" i="10"/>
  <c r="AA64" i="10"/>
  <c r="AB64" i="10"/>
  <c r="AC64" i="10"/>
  <c r="AE64" i="10"/>
  <c r="AD64" i="10" s="1"/>
  <c r="AF64" i="10"/>
  <c r="AG64" i="10"/>
  <c r="AB65" i="10"/>
  <c r="AA65" i="10" s="1"/>
  <c r="AC65" i="10"/>
  <c r="AE65" i="10"/>
  <c r="AF65" i="10"/>
  <c r="AD65" i="10" s="1"/>
  <c r="AG65" i="10"/>
  <c r="AB66" i="10"/>
  <c r="AC66" i="10"/>
  <c r="AA66" i="10" s="1"/>
  <c r="AE66" i="10"/>
  <c r="AD66" i="10" s="1"/>
  <c r="AF66" i="10"/>
  <c r="AG66" i="10"/>
  <c r="AB67" i="10"/>
  <c r="AA67" i="10" s="1"/>
  <c r="AC67" i="10"/>
  <c r="AD67" i="10"/>
  <c r="AE67" i="10"/>
  <c r="AF67" i="10"/>
  <c r="AG67" i="10"/>
  <c r="AA68" i="10"/>
  <c r="AB68" i="10"/>
  <c r="AC68" i="10"/>
  <c r="AE68" i="10"/>
  <c r="AD68" i="10" s="1"/>
  <c r="AF68" i="10"/>
  <c r="AG68" i="10"/>
  <c r="AB69" i="10"/>
  <c r="AA69" i="10" s="1"/>
  <c r="AC69" i="10"/>
  <c r="AE69" i="10"/>
  <c r="AF69" i="10"/>
  <c r="AD69" i="10" s="1"/>
  <c r="AG69" i="10"/>
  <c r="AB70" i="10"/>
  <c r="AC70" i="10"/>
  <c r="AA70" i="10" s="1"/>
  <c r="AE70" i="10"/>
  <c r="AD70" i="10" s="1"/>
  <c r="AF70" i="10"/>
  <c r="AG70" i="10"/>
  <c r="AB71" i="10"/>
  <c r="AA71" i="10" s="1"/>
  <c r="AC71" i="10"/>
  <c r="AD71" i="10"/>
  <c r="AE71" i="10"/>
  <c r="AF71" i="10"/>
  <c r="AG71" i="10"/>
  <c r="AA72" i="10"/>
  <c r="AB72" i="10"/>
  <c r="AC72" i="10"/>
  <c r="AE72" i="10"/>
  <c r="AD72" i="10" s="1"/>
  <c r="AF72" i="10"/>
  <c r="AG72" i="10"/>
  <c r="AB73" i="10"/>
  <c r="AA73" i="10" s="1"/>
  <c r="AC73" i="10"/>
  <c r="AE73" i="10"/>
  <c r="AF73" i="10"/>
  <c r="AD73" i="10" s="1"/>
  <c r="AG73" i="10"/>
  <c r="AD6" i="10"/>
  <c r="AA6" i="10"/>
  <c r="AG6" i="10"/>
  <c r="AF6" i="10"/>
  <c r="AE6" i="10"/>
  <c r="AC6" i="10"/>
  <c r="AB6" i="10"/>
  <c r="AD6" i="9"/>
  <c r="AB18" i="8"/>
  <c r="AC18" i="8"/>
  <c r="AD18" i="8"/>
  <c r="AE18" i="8"/>
  <c r="AF18" i="8"/>
  <c r="AG18" i="8"/>
  <c r="AA18" i="8"/>
  <c r="AB7" i="8"/>
  <c r="AA7" i="8" s="1"/>
  <c r="AC7" i="8"/>
  <c r="AD7" i="8"/>
  <c r="AE7" i="8"/>
  <c r="AF7" i="8"/>
  <c r="AG7" i="8"/>
  <c r="AA8" i="8"/>
  <c r="AB8" i="8"/>
  <c r="AC8" i="8"/>
  <c r="AE8" i="8"/>
  <c r="AD8" i="8" s="1"/>
  <c r="AF8" i="8"/>
  <c r="AG8" i="8"/>
  <c r="AB9" i="8"/>
  <c r="AA9" i="8" s="1"/>
  <c r="AC9" i="8"/>
  <c r="AE9" i="8"/>
  <c r="AF9" i="8"/>
  <c r="AD9" i="8" s="1"/>
  <c r="AG9" i="8"/>
  <c r="AB10" i="8"/>
  <c r="AC10" i="8"/>
  <c r="AA10" i="8" s="1"/>
  <c r="AE10" i="8"/>
  <c r="AD10" i="8" s="1"/>
  <c r="AF10" i="8"/>
  <c r="AG10" i="8"/>
  <c r="AB11" i="8"/>
  <c r="AA11" i="8" s="1"/>
  <c r="AC11" i="8"/>
  <c r="AD11" i="8"/>
  <c r="AE11" i="8"/>
  <c r="AF11" i="8"/>
  <c r="AG11" i="8"/>
  <c r="AA12" i="8"/>
  <c r="AB12" i="8"/>
  <c r="AC12" i="8"/>
  <c r="AE12" i="8"/>
  <c r="AD12" i="8" s="1"/>
  <c r="AF12" i="8"/>
  <c r="AG12" i="8"/>
  <c r="AB13" i="8"/>
  <c r="AA13" i="8" s="1"/>
  <c r="AC13" i="8"/>
  <c r="AE13" i="8"/>
  <c r="AF13" i="8"/>
  <c r="AD13" i="8" s="1"/>
  <c r="AG13" i="8"/>
  <c r="AB14" i="8"/>
  <c r="AC14" i="8"/>
  <c r="AA14" i="8" s="1"/>
  <c r="AE14" i="8"/>
  <c r="AD14" i="8" s="1"/>
  <c r="AF14" i="8"/>
  <c r="AG14" i="8"/>
  <c r="AB15" i="8"/>
  <c r="AA15" i="8" s="1"/>
  <c r="AC15" i="8"/>
  <c r="AD15" i="8"/>
  <c r="AE15" i="8"/>
  <c r="AF15" i="8"/>
  <c r="AG15" i="8"/>
  <c r="AA16" i="8"/>
  <c r="AB16" i="8"/>
  <c r="AC16" i="8"/>
  <c r="AE16" i="8"/>
  <c r="AD16" i="8" s="1"/>
  <c r="AF16" i="8"/>
  <c r="AG16" i="8"/>
  <c r="AB17" i="8"/>
  <c r="AA17" i="8" s="1"/>
  <c r="AC17" i="8"/>
  <c r="AE17" i="8"/>
  <c r="AF17" i="8"/>
  <c r="AD17" i="8" s="1"/>
  <c r="AG17" i="8"/>
  <c r="AD6" i="8"/>
  <c r="AA6" i="8"/>
  <c r="AG6" i="8"/>
  <c r="AF6" i="8"/>
  <c r="AE6" i="8"/>
  <c r="AC6" i="8"/>
  <c r="AB6" i="8"/>
  <c r="AB17" i="7"/>
  <c r="AC17" i="7"/>
  <c r="AD17" i="7"/>
  <c r="AE17" i="7"/>
  <c r="AF17" i="7"/>
  <c r="AG17" i="7"/>
  <c r="AA17" i="7"/>
  <c r="AB7" i="7"/>
  <c r="AA7" i="7" s="1"/>
  <c r="AC7" i="7"/>
  <c r="AD7" i="7"/>
  <c r="AE7" i="7"/>
  <c r="AF7" i="7"/>
  <c r="AG7" i="7"/>
  <c r="AA8" i="7"/>
  <c r="AB8" i="7"/>
  <c r="AC8" i="7"/>
  <c r="AE8" i="7"/>
  <c r="AD8" i="7" s="1"/>
  <c r="AF8" i="7"/>
  <c r="AG8" i="7"/>
  <c r="AB9" i="7"/>
  <c r="AA9" i="7" s="1"/>
  <c r="AC9" i="7"/>
  <c r="AE9" i="7"/>
  <c r="AD9" i="7" s="1"/>
  <c r="AF9" i="7"/>
  <c r="AG9" i="7"/>
  <c r="AB10" i="7"/>
  <c r="AA10" i="7" s="1"/>
  <c r="AC10" i="7"/>
  <c r="AE10" i="7"/>
  <c r="AD10" i="7" s="1"/>
  <c r="AF10" i="7"/>
  <c r="AG10" i="7"/>
  <c r="AB11" i="7"/>
  <c r="AA11" i="7" s="1"/>
  <c r="AC11" i="7"/>
  <c r="AD11" i="7"/>
  <c r="AE11" i="7"/>
  <c r="AF11" i="7"/>
  <c r="AG11" i="7"/>
  <c r="AA12" i="7"/>
  <c r="AB12" i="7"/>
  <c r="AC12" i="7"/>
  <c r="AE12" i="7"/>
  <c r="AD12" i="7" s="1"/>
  <c r="AF12" i="7"/>
  <c r="AG12" i="7"/>
  <c r="AB13" i="7"/>
  <c r="AA13" i="7" s="1"/>
  <c r="AC13" i="7"/>
  <c r="AE13" i="7"/>
  <c r="AD13" i="7" s="1"/>
  <c r="AF13" i="7"/>
  <c r="AG13" i="7"/>
  <c r="AB14" i="7"/>
  <c r="AA14" i="7" s="1"/>
  <c r="AC14" i="7"/>
  <c r="AE14" i="7"/>
  <c r="AD14" i="7" s="1"/>
  <c r="AF14" i="7"/>
  <c r="AG14" i="7"/>
  <c r="AB15" i="7"/>
  <c r="AA15" i="7" s="1"/>
  <c r="AC15" i="7"/>
  <c r="AD15" i="7"/>
  <c r="AE15" i="7"/>
  <c r="AF15" i="7"/>
  <c r="AG15" i="7"/>
  <c r="AA16" i="7"/>
  <c r="AB16" i="7"/>
  <c r="AC16" i="7"/>
  <c r="AE16" i="7"/>
  <c r="AD16" i="7" s="1"/>
  <c r="AF16" i="7"/>
  <c r="AG16" i="7"/>
  <c r="AD6" i="7"/>
  <c r="AA6" i="7"/>
  <c r="AG6" i="7"/>
  <c r="AF6" i="7"/>
  <c r="AE6" i="7"/>
  <c r="AC6" i="7"/>
  <c r="AB6" i="7"/>
  <c r="AB22" i="6"/>
  <c r="AC22" i="6"/>
  <c r="AD22" i="6"/>
  <c r="AE22" i="6"/>
  <c r="AF22" i="6"/>
  <c r="AG22" i="6"/>
  <c r="AA22" i="6"/>
  <c r="AB7" i="6"/>
  <c r="AA7" i="6" s="1"/>
  <c r="AC7" i="6"/>
  <c r="AD7" i="6"/>
  <c r="AE7" i="6"/>
  <c r="AF7" i="6"/>
  <c r="AG7" i="6"/>
  <c r="AA8" i="6"/>
  <c r="AB8" i="6"/>
  <c r="AC8" i="6"/>
  <c r="AE8" i="6"/>
  <c r="AD8" i="6" s="1"/>
  <c r="AF8" i="6"/>
  <c r="AG8" i="6"/>
  <c r="AB9" i="6"/>
  <c r="AA9" i="6" s="1"/>
  <c r="AC9" i="6"/>
  <c r="AE9" i="6"/>
  <c r="AD9" i="6" s="1"/>
  <c r="AF9" i="6"/>
  <c r="AG9" i="6"/>
  <c r="AB10" i="6"/>
  <c r="AA10" i="6" s="1"/>
  <c r="AC10" i="6"/>
  <c r="AE10" i="6"/>
  <c r="AD10" i="6" s="1"/>
  <c r="AF10" i="6"/>
  <c r="AG10" i="6"/>
  <c r="AB11" i="6"/>
  <c r="AA11" i="6" s="1"/>
  <c r="AC11" i="6"/>
  <c r="AD11" i="6"/>
  <c r="AE11" i="6"/>
  <c r="AF11" i="6"/>
  <c r="AG11" i="6"/>
  <c r="AA12" i="6"/>
  <c r="AB12" i="6"/>
  <c r="AC12" i="6"/>
  <c r="AE12" i="6"/>
  <c r="AD12" i="6" s="1"/>
  <c r="AF12" i="6"/>
  <c r="AG12" i="6"/>
  <c r="AB13" i="6"/>
  <c r="AA13" i="6" s="1"/>
  <c r="AC13" i="6"/>
  <c r="AE13" i="6"/>
  <c r="AD13" i="6" s="1"/>
  <c r="AF13" i="6"/>
  <c r="AG13" i="6"/>
  <c r="AB14" i="6"/>
  <c r="AA14" i="6" s="1"/>
  <c r="AC14" i="6"/>
  <c r="AE14" i="6"/>
  <c r="AD14" i="6" s="1"/>
  <c r="AF14" i="6"/>
  <c r="AG14" i="6"/>
  <c r="AB15" i="6"/>
  <c r="AA15" i="6" s="1"/>
  <c r="AC15" i="6"/>
  <c r="AD15" i="6"/>
  <c r="AE15" i="6"/>
  <c r="AF15" i="6"/>
  <c r="AG15" i="6"/>
  <c r="AA16" i="6"/>
  <c r="AB16" i="6"/>
  <c r="AC16" i="6"/>
  <c r="AE16" i="6"/>
  <c r="AD16" i="6" s="1"/>
  <c r="AF16" i="6"/>
  <c r="AG16" i="6"/>
  <c r="AB17" i="6"/>
  <c r="AA17" i="6" s="1"/>
  <c r="AC17" i="6"/>
  <c r="AE17" i="6"/>
  <c r="AD17" i="6" s="1"/>
  <c r="AF17" i="6"/>
  <c r="AG17" i="6"/>
  <c r="AB18" i="6"/>
  <c r="AA18" i="6" s="1"/>
  <c r="AC18" i="6"/>
  <c r="AE18" i="6"/>
  <c r="AD18" i="6" s="1"/>
  <c r="AF18" i="6"/>
  <c r="AG18" i="6"/>
  <c r="AB19" i="6"/>
  <c r="AA19" i="6" s="1"/>
  <c r="AC19" i="6"/>
  <c r="AD19" i="6"/>
  <c r="AE19" i="6"/>
  <c r="AF19" i="6"/>
  <c r="AG19" i="6"/>
  <c r="AA20" i="6"/>
  <c r="AB20" i="6"/>
  <c r="AC20" i="6"/>
  <c r="AE20" i="6"/>
  <c r="AD20" i="6" s="1"/>
  <c r="AF20" i="6"/>
  <c r="AG20" i="6"/>
  <c r="AB21" i="6"/>
  <c r="AA21" i="6" s="1"/>
  <c r="AC21" i="6"/>
  <c r="AE21" i="6"/>
  <c r="AD21" i="6" s="1"/>
  <c r="AF21" i="6"/>
  <c r="AG21" i="6"/>
  <c r="AD6" i="6"/>
  <c r="AA6" i="6"/>
  <c r="AG6" i="6"/>
  <c r="AF6" i="6"/>
  <c r="AE6" i="6"/>
  <c r="AC6" i="6"/>
  <c r="AB6" i="6"/>
  <c r="AB16" i="5"/>
  <c r="AC16" i="5"/>
  <c r="AD16" i="5"/>
  <c r="AE16" i="5"/>
  <c r="AF16" i="5"/>
  <c r="AG16" i="5"/>
  <c r="AA16" i="5"/>
  <c r="AB7" i="5"/>
  <c r="AA7" i="5" s="1"/>
  <c r="AC7" i="5"/>
  <c r="AD7" i="5"/>
  <c r="AE7" i="5"/>
  <c r="AF7" i="5"/>
  <c r="AG7" i="5"/>
  <c r="AA8" i="5"/>
  <c r="AB8" i="5"/>
  <c r="AC8" i="5"/>
  <c r="AE8" i="5"/>
  <c r="AD8" i="5" s="1"/>
  <c r="AF8" i="5"/>
  <c r="AG8" i="5"/>
  <c r="AB9" i="5"/>
  <c r="AA9" i="5" s="1"/>
  <c r="AC9" i="5"/>
  <c r="AE9" i="5"/>
  <c r="AD9" i="5" s="1"/>
  <c r="AF9" i="5"/>
  <c r="AG9" i="5"/>
  <c r="AB10" i="5"/>
  <c r="AA10" i="5" s="1"/>
  <c r="AC10" i="5"/>
  <c r="AE10" i="5"/>
  <c r="AD10" i="5" s="1"/>
  <c r="AF10" i="5"/>
  <c r="AG10" i="5"/>
  <c r="AB11" i="5"/>
  <c r="AA11" i="5" s="1"/>
  <c r="AC11" i="5"/>
  <c r="AD11" i="5"/>
  <c r="AE11" i="5"/>
  <c r="AF11" i="5"/>
  <c r="AG11" i="5"/>
  <c r="AA12" i="5"/>
  <c r="AB12" i="5"/>
  <c r="AC12" i="5"/>
  <c r="AE12" i="5"/>
  <c r="AD12" i="5" s="1"/>
  <c r="AF12" i="5"/>
  <c r="AG12" i="5"/>
  <c r="AB13" i="5"/>
  <c r="AA13" i="5" s="1"/>
  <c r="AC13" i="5"/>
  <c r="AE13" i="5"/>
  <c r="AD13" i="5" s="1"/>
  <c r="AF13" i="5"/>
  <c r="AG13" i="5"/>
  <c r="AB14" i="5"/>
  <c r="AA14" i="5" s="1"/>
  <c r="AC14" i="5"/>
  <c r="AE14" i="5"/>
  <c r="AD14" i="5" s="1"/>
  <c r="AF14" i="5"/>
  <c r="AG14" i="5"/>
  <c r="AB15" i="5"/>
  <c r="AA15" i="5" s="1"/>
  <c r="AC15" i="5"/>
  <c r="AD15" i="5"/>
  <c r="AE15" i="5"/>
  <c r="AF15" i="5"/>
  <c r="AG15" i="5"/>
  <c r="AD6" i="5"/>
  <c r="AA6" i="5"/>
  <c r="AG6" i="5"/>
  <c r="AF6" i="5"/>
  <c r="AE6" i="5"/>
  <c r="AC6" i="5"/>
  <c r="AB6" i="5"/>
  <c r="AD6" i="4"/>
  <c r="AG6" i="4"/>
  <c r="AF6" i="4"/>
  <c r="AE6" i="4"/>
  <c r="AA6" i="4"/>
  <c r="AC6" i="4"/>
  <c r="AB6" i="4"/>
  <c r="AE5" i="3"/>
  <c r="AB5" i="3"/>
  <c r="AD5" i="3"/>
  <c r="AC5" i="3"/>
  <c r="AE90" i="14" l="1"/>
  <c r="AE86" i="14"/>
  <c r="AE82" i="14"/>
  <c r="AE78" i="14"/>
  <c r="AE57" i="14"/>
  <c r="AE49" i="14"/>
  <c r="AE33" i="14"/>
  <c r="AE9" i="14"/>
  <c r="AE146" i="14"/>
  <c r="AE142" i="14"/>
  <c r="AE138" i="14"/>
  <c r="AE134" i="14"/>
  <c r="AE130" i="14"/>
  <c r="AE126" i="14"/>
  <c r="AE122" i="14"/>
  <c r="AE118" i="14"/>
  <c r="AE114" i="14"/>
  <c r="AE110" i="14"/>
  <c r="AE106" i="14"/>
  <c r="AE102" i="14"/>
  <c r="AE98" i="14"/>
  <c r="AE94" i="14"/>
  <c r="AE74" i="14"/>
  <c r="AE70" i="14"/>
  <c r="AE66" i="14"/>
  <c r="AE62" i="14"/>
  <c r="AB58" i="14"/>
  <c r="AE54" i="14"/>
  <c r="AB50" i="14"/>
  <c r="AE46" i="14"/>
  <c r="AB42" i="14"/>
  <c r="AE38" i="14"/>
  <c r="AB34" i="14"/>
  <c r="AE30" i="14"/>
  <c r="AB26" i="14"/>
  <c r="AE22" i="14"/>
  <c r="AB18" i="14"/>
  <c r="AE14" i="14"/>
  <c r="AB10" i="14"/>
  <c r="AE41" i="14"/>
  <c r="AE25" i="14"/>
  <c r="AE17" i="14"/>
  <c r="AE149" i="14"/>
  <c r="AB147" i="14"/>
  <c r="AE145" i="14"/>
  <c r="AB143" i="14"/>
  <c r="AE141" i="14"/>
  <c r="AB139" i="14"/>
  <c r="AE137" i="14"/>
  <c r="AB135" i="14"/>
  <c r="AE133" i="14"/>
  <c r="AB131" i="14"/>
  <c r="AE129" i="14"/>
  <c r="AB127" i="14"/>
  <c r="AE125" i="14"/>
  <c r="AB123" i="14"/>
  <c r="AE121" i="14"/>
  <c r="AB119" i="14"/>
  <c r="AE117" i="14"/>
  <c r="AB115" i="14"/>
  <c r="AE113" i="14"/>
  <c r="AB111" i="14"/>
  <c r="AE109" i="14"/>
  <c r="AB107" i="14"/>
  <c r="AE105" i="14"/>
  <c r="AB103" i="14"/>
  <c r="AE101" i="14"/>
  <c r="AB99" i="14"/>
  <c r="AE97" i="14"/>
  <c r="AB95" i="14"/>
  <c r="AE93" i="14"/>
  <c r="AE89" i="14"/>
  <c r="AE85" i="14"/>
  <c r="AE81" i="14"/>
  <c r="AB79" i="14"/>
  <c r="AE77" i="14"/>
  <c r="AB75" i="14"/>
  <c r="AE73" i="14"/>
  <c r="AE53" i="14"/>
  <c r="AE37" i="14"/>
  <c r="AE29" i="14"/>
  <c r="AE21" i="14"/>
  <c r="AE13" i="14"/>
  <c r="F56" i="38" l="1"/>
  <c r="G56" i="38"/>
  <c r="H56" i="38"/>
  <c r="I56" i="38"/>
  <c r="J56" i="38"/>
  <c r="K56" i="38"/>
  <c r="L56" i="38"/>
  <c r="M56" i="38"/>
  <c r="N56" i="38"/>
  <c r="O56" i="38"/>
  <c r="P56" i="38"/>
  <c r="Q56" i="38"/>
  <c r="R56" i="38"/>
  <c r="S56" i="38"/>
  <c r="T56" i="38"/>
  <c r="U56" i="38"/>
  <c r="V56" i="38"/>
  <c r="W56" i="38"/>
  <c r="X56" i="38"/>
  <c r="Y56" i="38"/>
  <c r="E56" i="38"/>
  <c r="F24" i="37"/>
  <c r="G24" i="37"/>
  <c r="H24" i="37"/>
  <c r="I24" i="37"/>
  <c r="J24" i="37"/>
  <c r="K24" i="37"/>
  <c r="L24" i="37"/>
  <c r="M24" i="37"/>
  <c r="N24" i="37"/>
  <c r="O24" i="37"/>
  <c r="P24" i="37"/>
  <c r="Q24" i="37"/>
  <c r="R24" i="37"/>
  <c r="S24" i="37"/>
  <c r="T24" i="37"/>
  <c r="U24" i="37"/>
  <c r="V24" i="37"/>
  <c r="W24" i="37"/>
  <c r="X24" i="37"/>
  <c r="Y24" i="37"/>
  <c r="E24" i="37"/>
  <c r="F33" i="36"/>
  <c r="G33" i="36"/>
  <c r="H33" i="36"/>
  <c r="I33" i="36"/>
  <c r="J33" i="36"/>
  <c r="K33" i="36"/>
  <c r="L33" i="36"/>
  <c r="M33" i="36"/>
  <c r="N33" i="36"/>
  <c r="O33" i="36"/>
  <c r="P33" i="36"/>
  <c r="Q33" i="36"/>
  <c r="R33" i="36"/>
  <c r="S33" i="36"/>
  <c r="T33" i="36"/>
  <c r="U33" i="36"/>
  <c r="V33" i="36"/>
  <c r="W33" i="36"/>
  <c r="X33" i="36"/>
  <c r="Y33" i="36"/>
  <c r="E33" i="36"/>
  <c r="F34" i="35"/>
  <c r="G34" i="35"/>
  <c r="H34" i="35"/>
  <c r="I34" i="35"/>
  <c r="J34" i="35"/>
  <c r="K34" i="35"/>
  <c r="L34" i="35"/>
  <c r="M34" i="35"/>
  <c r="N34" i="35"/>
  <c r="O34" i="35"/>
  <c r="P34" i="35"/>
  <c r="Q34" i="35"/>
  <c r="R34" i="35"/>
  <c r="S34" i="35"/>
  <c r="T34" i="35"/>
  <c r="U34" i="35"/>
  <c r="V34" i="35"/>
  <c r="W34" i="35"/>
  <c r="X34" i="35"/>
  <c r="Y34" i="35"/>
  <c r="E34" i="35"/>
  <c r="F26" i="34"/>
  <c r="G26" i="34"/>
  <c r="H26" i="34"/>
  <c r="I26" i="34"/>
  <c r="J26" i="34"/>
  <c r="K26" i="34"/>
  <c r="L26" i="34"/>
  <c r="M26" i="34"/>
  <c r="N26" i="34"/>
  <c r="O26" i="34"/>
  <c r="P26" i="34"/>
  <c r="Q26" i="34"/>
  <c r="R26" i="34"/>
  <c r="S26" i="34"/>
  <c r="T26" i="34"/>
  <c r="U26" i="34"/>
  <c r="V26" i="34"/>
  <c r="W26" i="34"/>
  <c r="X26" i="34"/>
  <c r="Y26" i="34"/>
  <c r="E26" i="34"/>
  <c r="F23" i="33"/>
  <c r="G23" i="33"/>
  <c r="H23" i="33"/>
  <c r="I23" i="33"/>
  <c r="J23" i="33"/>
  <c r="K23" i="33"/>
  <c r="L23" i="33"/>
  <c r="M23" i="33"/>
  <c r="N23" i="33"/>
  <c r="O23" i="33"/>
  <c r="P23" i="33"/>
  <c r="Q23" i="33"/>
  <c r="R23" i="33"/>
  <c r="S23" i="33"/>
  <c r="T23" i="33"/>
  <c r="U23" i="33"/>
  <c r="V23" i="33"/>
  <c r="W23" i="33"/>
  <c r="X23" i="33"/>
  <c r="Y23" i="33"/>
  <c r="E23" i="33"/>
  <c r="F15" i="32"/>
  <c r="G15" i="32"/>
  <c r="H15" i="32"/>
  <c r="I15" i="32"/>
  <c r="J15" i="32"/>
  <c r="K15" i="32"/>
  <c r="L15" i="32"/>
  <c r="M15" i="32"/>
  <c r="N15" i="32"/>
  <c r="O15" i="32"/>
  <c r="P15" i="32"/>
  <c r="Q15" i="32"/>
  <c r="R15" i="32"/>
  <c r="S15" i="32"/>
  <c r="T15" i="32"/>
  <c r="U15" i="32"/>
  <c r="V15" i="32"/>
  <c r="W15" i="32"/>
  <c r="X15" i="32"/>
  <c r="Y15" i="32"/>
  <c r="E15" i="32"/>
  <c r="F19" i="31"/>
  <c r="G19" i="31"/>
  <c r="H19" i="31"/>
  <c r="I19" i="31"/>
  <c r="J19" i="31"/>
  <c r="K19" i="31"/>
  <c r="L19" i="31"/>
  <c r="M19" i="31"/>
  <c r="N19" i="31"/>
  <c r="O19" i="31"/>
  <c r="P19" i="31"/>
  <c r="Q19" i="31"/>
  <c r="R19" i="31"/>
  <c r="S19" i="31"/>
  <c r="T19" i="31"/>
  <c r="U19" i="31"/>
  <c r="V19" i="31"/>
  <c r="W19" i="31"/>
  <c r="X19" i="31"/>
  <c r="Y19" i="31"/>
  <c r="E19" i="31"/>
  <c r="F22" i="30"/>
  <c r="G22" i="30"/>
  <c r="H22" i="30"/>
  <c r="I22" i="30"/>
  <c r="J22" i="30"/>
  <c r="K22" i="30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Y22" i="30"/>
  <c r="E22" i="30"/>
  <c r="F50" i="29"/>
  <c r="G50" i="29"/>
  <c r="H50" i="29"/>
  <c r="I50" i="29"/>
  <c r="J50" i="29"/>
  <c r="K50" i="29"/>
  <c r="L50" i="29"/>
  <c r="M50" i="29"/>
  <c r="N50" i="29"/>
  <c r="O50" i="29"/>
  <c r="P50" i="29"/>
  <c r="Q50" i="29"/>
  <c r="R50" i="29"/>
  <c r="S50" i="29"/>
  <c r="T50" i="29"/>
  <c r="U50" i="29"/>
  <c r="V50" i="29"/>
  <c r="W50" i="29"/>
  <c r="X50" i="29"/>
  <c r="Y50" i="29"/>
  <c r="E50" i="29"/>
  <c r="F18" i="28"/>
  <c r="G18" i="28"/>
  <c r="H18" i="28"/>
  <c r="I18" i="28"/>
  <c r="J18" i="28"/>
  <c r="K18" i="28"/>
  <c r="L18" i="28"/>
  <c r="M18" i="28"/>
  <c r="N18" i="28"/>
  <c r="O18" i="28"/>
  <c r="P18" i="28"/>
  <c r="Q18" i="28"/>
  <c r="R18" i="28"/>
  <c r="S18" i="28"/>
  <c r="T18" i="28"/>
  <c r="U18" i="28"/>
  <c r="V18" i="28"/>
  <c r="W18" i="28"/>
  <c r="X18" i="28"/>
  <c r="Y18" i="28"/>
  <c r="E18" i="28"/>
  <c r="F52" i="27"/>
  <c r="G52" i="27"/>
  <c r="H52" i="27"/>
  <c r="I52" i="27"/>
  <c r="J52" i="27"/>
  <c r="K52" i="27"/>
  <c r="L52" i="27"/>
  <c r="M52" i="27"/>
  <c r="N52" i="27"/>
  <c r="O52" i="27"/>
  <c r="P52" i="27"/>
  <c r="Q52" i="27"/>
  <c r="R52" i="27"/>
  <c r="S52" i="27"/>
  <c r="T52" i="27"/>
  <c r="U52" i="27"/>
  <c r="V52" i="27"/>
  <c r="W52" i="27"/>
  <c r="X52" i="27"/>
  <c r="Y52" i="27"/>
  <c r="E52" i="27"/>
  <c r="F21" i="26"/>
  <c r="G21" i="26"/>
  <c r="H21" i="26"/>
  <c r="I21" i="26"/>
  <c r="J21" i="26"/>
  <c r="K21" i="26"/>
  <c r="L21" i="26"/>
  <c r="M21" i="26"/>
  <c r="N21" i="26"/>
  <c r="O21" i="26"/>
  <c r="P21" i="26"/>
  <c r="Q21" i="26"/>
  <c r="R21" i="26"/>
  <c r="S21" i="26"/>
  <c r="T21" i="26"/>
  <c r="U21" i="26"/>
  <c r="V21" i="26"/>
  <c r="W21" i="26"/>
  <c r="X21" i="26"/>
  <c r="Y21" i="26"/>
  <c r="E21" i="26"/>
  <c r="F13" i="25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Y13" i="25"/>
  <c r="E13" i="25"/>
  <c r="F14" i="24"/>
  <c r="G14" i="24"/>
  <c r="H14" i="24"/>
  <c r="I14" i="24"/>
  <c r="J14" i="24"/>
  <c r="K14" i="24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Y14" i="24"/>
  <c r="E14" i="24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T10" i="22"/>
  <c r="U10" i="22"/>
  <c r="V10" i="22"/>
  <c r="W10" i="22"/>
  <c r="X10" i="22"/>
  <c r="Y10" i="22"/>
  <c r="E10" i="22"/>
  <c r="F16" i="23"/>
  <c r="G16" i="23"/>
  <c r="H16" i="23"/>
  <c r="I16" i="23"/>
  <c r="J16" i="23"/>
  <c r="K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Y16" i="23"/>
  <c r="E16" i="23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E29" i="21"/>
  <c r="F38" i="20"/>
  <c r="G38" i="20"/>
  <c r="H38" i="20"/>
  <c r="I38" i="20"/>
  <c r="J38" i="20"/>
  <c r="K38" i="20"/>
  <c r="L38" i="20"/>
  <c r="M38" i="20"/>
  <c r="N38" i="20"/>
  <c r="O38" i="20"/>
  <c r="P38" i="20"/>
  <c r="Q38" i="20"/>
  <c r="R38" i="20"/>
  <c r="S38" i="20"/>
  <c r="T38" i="20"/>
  <c r="U38" i="20"/>
  <c r="V38" i="20"/>
  <c r="W38" i="20"/>
  <c r="X38" i="20"/>
  <c r="Y38" i="20"/>
  <c r="E38" i="20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E9" i="19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E30" i="18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E15" i="17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Y22" i="16"/>
  <c r="E22" i="16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E12" i="15"/>
  <c r="F150" i="14"/>
  <c r="G150" i="14"/>
  <c r="H150" i="14"/>
  <c r="I150" i="14"/>
  <c r="J150" i="14"/>
  <c r="K150" i="14"/>
  <c r="L150" i="14"/>
  <c r="M150" i="14"/>
  <c r="N150" i="14"/>
  <c r="O150" i="14"/>
  <c r="P150" i="14"/>
  <c r="Q150" i="14"/>
  <c r="R150" i="14"/>
  <c r="S150" i="14"/>
  <c r="T150" i="14"/>
  <c r="U150" i="14"/>
  <c r="V150" i="14"/>
  <c r="W150" i="14"/>
  <c r="X150" i="14"/>
  <c r="Y150" i="14"/>
  <c r="E150" i="14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E19" i="13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E24" i="12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E18" i="11"/>
  <c r="F74" i="10"/>
  <c r="G74" i="10"/>
  <c r="H74" i="10"/>
  <c r="I74" i="10"/>
  <c r="J74" i="10"/>
  <c r="K74" i="10"/>
  <c r="L74" i="10"/>
  <c r="M74" i="10"/>
  <c r="N74" i="10"/>
  <c r="O74" i="10"/>
  <c r="P74" i="10"/>
  <c r="Q74" i="10"/>
  <c r="R74" i="10"/>
  <c r="S74" i="10"/>
  <c r="T74" i="10"/>
  <c r="U74" i="10"/>
  <c r="V74" i="10"/>
  <c r="W74" i="10"/>
  <c r="X74" i="10"/>
  <c r="Y74" i="10"/>
  <c r="E74" i="10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E18" i="8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E17" i="7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E22" i="6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E17" i="5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E57" i="4"/>
  <c r="S1" i="51"/>
  <c r="P1" i="51"/>
  <c r="H1" i="51"/>
  <c r="C1" i="51"/>
  <c r="B1" i="51" s="1"/>
  <c r="S1" i="49"/>
  <c r="P1" i="49"/>
  <c r="H1" i="49"/>
  <c r="C1" i="49"/>
  <c r="B1" i="49" s="1"/>
  <c r="S1" i="48"/>
  <c r="P1" i="48"/>
  <c r="H1" i="48"/>
  <c r="B1" i="48" s="1"/>
  <c r="C1" i="48"/>
  <c r="C111" i="45" l="1"/>
  <c r="C110" i="45"/>
  <c r="C109" i="45"/>
  <c r="C108" i="45"/>
  <c r="T15" i="45"/>
  <c r="Q15" i="45"/>
  <c r="I15" i="45"/>
  <c r="D15" i="45"/>
  <c r="T14" i="45"/>
  <c r="Q14" i="45"/>
  <c r="I14" i="45"/>
  <c r="D14" i="45"/>
  <c r="T13" i="45"/>
  <c r="Q13" i="45"/>
  <c r="I13" i="45"/>
  <c r="D13" i="45"/>
  <c r="T12" i="45"/>
  <c r="Q12" i="45"/>
  <c r="I12" i="45"/>
  <c r="D12" i="45"/>
  <c r="T11" i="45"/>
  <c r="Q11" i="45"/>
  <c r="I11" i="45"/>
  <c r="D11" i="45"/>
  <c r="T10" i="45"/>
  <c r="Q10" i="45"/>
  <c r="I10" i="45"/>
  <c r="D10" i="45"/>
  <c r="T9" i="45"/>
  <c r="Q9" i="45"/>
  <c r="I9" i="45"/>
  <c r="D9" i="45"/>
  <c r="T8" i="45"/>
  <c r="Q8" i="45"/>
  <c r="I8" i="45"/>
  <c r="D8" i="45"/>
  <c r="T7" i="45"/>
  <c r="Q7" i="45"/>
  <c r="I7" i="45"/>
  <c r="D7" i="45"/>
  <c r="T6" i="45"/>
  <c r="Q6" i="45"/>
  <c r="I6" i="45"/>
  <c r="D6" i="45"/>
  <c r="C6" i="45" l="1"/>
  <c r="C10" i="45"/>
  <c r="C7" i="45"/>
  <c r="C8" i="45"/>
  <c r="C9" i="45"/>
  <c r="C11" i="45"/>
  <c r="C12" i="45"/>
  <c r="C13" i="45"/>
  <c r="C14" i="45"/>
  <c r="C15" i="45"/>
  <c r="V14" i="12" l="1"/>
  <c r="V15" i="12"/>
  <c r="V16" i="12"/>
  <c r="V17" i="12"/>
  <c r="V18" i="12"/>
  <c r="V19" i="12"/>
  <c r="V20" i="12"/>
  <c r="V21" i="12"/>
  <c r="V22" i="12"/>
  <c r="V23" i="12"/>
  <c r="S14" i="12"/>
  <c r="S15" i="12"/>
  <c r="S16" i="12"/>
  <c r="S17" i="12"/>
  <c r="S18" i="12"/>
  <c r="S19" i="12"/>
  <c r="S20" i="12"/>
  <c r="S21" i="12"/>
  <c r="S22" i="12"/>
  <c r="S23" i="12"/>
  <c r="V13" i="12"/>
  <c r="S13" i="12"/>
  <c r="G20" i="12" l="1"/>
  <c r="F20" i="12" s="1"/>
  <c r="E20" i="12" s="1"/>
  <c r="G22" i="12"/>
  <c r="F22" i="12" s="1"/>
  <c r="E22" i="12" s="1"/>
  <c r="G16" i="12"/>
  <c r="F16" i="12" s="1"/>
  <c r="E16" i="12" s="1"/>
  <c r="G14" i="12"/>
  <c r="F14" i="12" s="1"/>
  <c r="E14" i="12" s="1"/>
  <c r="S55" i="10" l="1"/>
  <c r="E55" i="10" s="1"/>
  <c r="V55" i="10"/>
  <c r="E12" i="10"/>
  <c r="V17" i="39" l="1"/>
  <c r="S17" i="39"/>
  <c r="K17" i="39"/>
  <c r="F17" i="39"/>
  <c r="E17" i="39" s="1"/>
  <c r="V11" i="36"/>
  <c r="S11" i="36"/>
  <c r="K11" i="36"/>
  <c r="F11" i="36"/>
  <c r="E11" i="36" s="1"/>
  <c r="K9" i="35"/>
  <c r="V10" i="35"/>
  <c r="K5" i="35"/>
  <c r="K7" i="35"/>
  <c r="K12" i="35" l="1"/>
  <c r="K28" i="35"/>
  <c r="S26" i="35"/>
  <c r="K26" i="35" s="1"/>
  <c r="K14" i="35"/>
  <c r="S14" i="35" l="1"/>
  <c r="S15" i="35"/>
  <c r="S16" i="35"/>
  <c r="S17" i="35"/>
  <c r="S18" i="35"/>
  <c r="S19" i="35"/>
  <c r="S20" i="35"/>
  <c r="S21" i="35"/>
  <c r="S22" i="35"/>
  <c r="S23" i="35"/>
  <c r="S24" i="35"/>
  <c r="S25" i="35"/>
  <c r="S27" i="35"/>
  <c r="S28" i="35"/>
  <c r="S29" i="35"/>
  <c r="S30" i="35"/>
  <c r="S31" i="35"/>
  <c r="S32" i="35"/>
  <c r="S33" i="35"/>
  <c r="S5" i="35"/>
  <c r="S6" i="35"/>
  <c r="S7" i="35"/>
  <c r="S8" i="35"/>
  <c r="S9" i="35"/>
  <c r="S10" i="35"/>
  <c r="S11" i="35"/>
  <c r="S12" i="35"/>
  <c r="S13" i="35"/>
  <c r="V14" i="35"/>
  <c r="V15" i="35"/>
  <c r="V16" i="35"/>
  <c r="V17" i="35"/>
  <c r="V18" i="35"/>
  <c r="V19" i="35"/>
  <c r="V20" i="35"/>
  <c r="V21" i="35"/>
  <c r="V22" i="35"/>
  <c r="V23" i="35"/>
  <c r="V24" i="35"/>
  <c r="V25" i="35"/>
  <c r="V26" i="35"/>
  <c r="V27" i="35"/>
  <c r="V28" i="35"/>
  <c r="V29" i="35"/>
  <c r="V30" i="35"/>
  <c r="V31" i="35"/>
  <c r="V32" i="35"/>
  <c r="V33" i="35"/>
  <c r="V5" i="35"/>
  <c r="V6" i="35"/>
  <c r="V7" i="35"/>
  <c r="V8" i="35"/>
  <c r="V9" i="35"/>
  <c r="V11" i="35"/>
  <c r="V12" i="35"/>
  <c r="V13" i="35"/>
  <c r="K13" i="35"/>
  <c r="F5" i="35"/>
  <c r="F6" i="35"/>
  <c r="F7" i="35"/>
  <c r="F8" i="35"/>
  <c r="F9" i="35"/>
  <c r="F10" i="35"/>
  <c r="F11" i="35"/>
  <c r="F12" i="35"/>
  <c r="F14" i="35"/>
  <c r="E14" i="35" s="1"/>
  <c r="F15" i="35"/>
  <c r="F16" i="35"/>
  <c r="F17" i="35"/>
  <c r="F18" i="35"/>
  <c r="F19" i="35"/>
  <c r="F20" i="35"/>
  <c r="F21" i="35"/>
  <c r="F22" i="35"/>
  <c r="F23" i="35"/>
  <c r="F24" i="35"/>
  <c r="F25" i="35"/>
  <c r="F26" i="35"/>
  <c r="E26" i="35" s="1"/>
  <c r="F27" i="35"/>
  <c r="F28" i="35"/>
  <c r="F29" i="35"/>
  <c r="F30" i="35"/>
  <c r="F31" i="35"/>
  <c r="F32" i="35"/>
  <c r="F33" i="35"/>
  <c r="F13" i="35"/>
  <c r="F32" i="36"/>
  <c r="K32" i="36"/>
  <c r="S32" i="36"/>
  <c r="V32" i="36"/>
  <c r="F22" i="36"/>
  <c r="K22" i="36"/>
  <c r="S22" i="36"/>
  <c r="V22" i="36"/>
  <c r="F23" i="36"/>
  <c r="K23" i="36"/>
  <c r="S23" i="36"/>
  <c r="V23" i="36"/>
  <c r="F24" i="36"/>
  <c r="K24" i="36"/>
  <c r="S24" i="36"/>
  <c r="V24" i="36"/>
  <c r="F25" i="36"/>
  <c r="K25" i="36"/>
  <c r="S25" i="36"/>
  <c r="V25" i="36"/>
  <c r="F26" i="36"/>
  <c r="K26" i="36"/>
  <c r="S26" i="36"/>
  <c r="V26" i="36"/>
  <c r="F27" i="36"/>
  <c r="K27" i="36"/>
  <c r="S27" i="36"/>
  <c r="V27" i="36"/>
  <c r="F28" i="36"/>
  <c r="K28" i="36"/>
  <c r="S28" i="36"/>
  <c r="V28" i="36"/>
  <c r="F29" i="36"/>
  <c r="K29" i="36"/>
  <c r="S29" i="36"/>
  <c r="V29" i="36"/>
  <c r="F30" i="36"/>
  <c r="K30" i="36"/>
  <c r="S30" i="36"/>
  <c r="V30" i="36"/>
  <c r="F31" i="36"/>
  <c r="K31" i="36"/>
  <c r="S31" i="36"/>
  <c r="V31" i="36"/>
  <c r="V13" i="36"/>
  <c r="V14" i="36"/>
  <c r="V15" i="36"/>
  <c r="V16" i="36"/>
  <c r="V17" i="36"/>
  <c r="V18" i="36"/>
  <c r="V19" i="36"/>
  <c r="V20" i="36"/>
  <c r="V21" i="36"/>
  <c r="S13" i="36"/>
  <c r="S14" i="36"/>
  <c r="S15" i="36"/>
  <c r="S16" i="36"/>
  <c r="S17" i="36"/>
  <c r="S18" i="36"/>
  <c r="S19" i="36"/>
  <c r="S20" i="36"/>
  <c r="S21" i="36"/>
  <c r="S12" i="36"/>
  <c r="K13" i="36"/>
  <c r="K14" i="36"/>
  <c r="K15" i="36"/>
  <c r="K16" i="36"/>
  <c r="K17" i="36"/>
  <c r="K18" i="36"/>
  <c r="K19" i="36"/>
  <c r="K20" i="36"/>
  <c r="K21" i="36"/>
  <c r="F14" i="36"/>
  <c r="F15" i="36"/>
  <c r="F16" i="36"/>
  <c r="F17" i="36"/>
  <c r="F18" i="36"/>
  <c r="F19" i="36"/>
  <c r="E19" i="36" s="1"/>
  <c r="F20" i="36"/>
  <c r="F21" i="36"/>
  <c r="F13" i="36"/>
  <c r="V12" i="36"/>
  <c r="K12" i="36"/>
  <c r="F12" i="36"/>
  <c r="V9" i="36"/>
  <c r="K9" i="36"/>
  <c r="F9" i="36"/>
  <c r="E9" i="36" s="1"/>
  <c r="V19" i="37"/>
  <c r="S19" i="37"/>
  <c r="K19" i="37"/>
  <c r="F19" i="37"/>
  <c r="K27" i="39"/>
  <c r="F27" i="39"/>
  <c r="E27" i="39" s="1"/>
  <c r="V26" i="39"/>
  <c r="S26" i="39"/>
  <c r="K26" i="39"/>
  <c r="F26" i="39"/>
  <c r="K25" i="39"/>
  <c r="F25" i="39"/>
  <c r="K23" i="39"/>
  <c r="F23" i="39"/>
  <c r="E23" i="39" s="1"/>
  <c r="V22" i="39"/>
  <c r="K22" i="39"/>
  <c r="F22" i="39"/>
  <c r="K21" i="39"/>
  <c r="F21" i="39"/>
  <c r="E21" i="39" s="1"/>
  <c r="K18" i="39"/>
  <c r="F18" i="39"/>
  <c r="K11" i="39"/>
  <c r="F11" i="39"/>
  <c r="E11" i="39" s="1"/>
  <c r="K9" i="39"/>
  <c r="V9" i="39"/>
  <c r="F9" i="39"/>
  <c r="E9" i="39" s="1"/>
  <c r="K7" i="39"/>
  <c r="F7" i="39"/>
  <c r="E7" i="39" s="1"/>
  <c r="E26" i="39" l="1"/>
  <c r="E18" i="39"/>
  <c r="E22" i="39"/>
  <c r="E25" i="39"/>
  <c r="E19" i="37"/>
  <c r="E21" i="36"/>
  <c r="E13" i="36"/>
  <c r="E31" i="36"/>
  <c r="E30" i="36"/>
  <c r="E28" i="36"/>
  <c r="E27" i="36"/>
  <c r="E26" i="36"/>
  <c r="E24" i="36"/>
  <c r="E23" i="36"/>
  <c r="E22" i="36"/>
  <c r="E29" i="36"/>
  <c r="E25" i="36"/>
  <c r="E13" i="35"/>
  <c r="E9" i="35"/>
  <c r="E5" i="35"/>
  <c r="E12" i="35"/>
  <c r="E28" i="35"/>
  <c r="E7" i="35"/>
  <c r="E12" i="36"/>
  <c r="E20" i="36"/>
  <c r="E18" i="36"/>
  <c r="E17" i="36"/>
  <c r="E16" i="36"/>
  <c r="E15" i="36"/>
  <c r="E14" i="36"/>
  <c r="E32" i="36"/>
  <c r="E55" i="38"/>
  <c r="V6" i="9" l="1"/>
  <c r="S6" i="9"/>
  <c r="K6" i="9"/>
  <c r="F6" i="9"/>
  <c r="K13" i="5" l="1"/>
  <c r="F13" i="5"/>
  <c r="K53" i="4" l="1"/>
  <c r="S73" i="10" l="1"/>
  <c r="S72" i="10"/>
  <c r="V73" i="10"/>
  <c r="V72" i="10"/>
  <c r="K73" i="10"/>
  <c r="K72" i="10"/>
  <c r="F73" i="10"/>
  <c r="E73" i="10" s="1"/>
  <c r="F72" i="10"/>
  <c r="E72" i="10" s="1"/>
  <c r="E15" i="13" l="1"/>
  <c r="E16" i="13"/>
  <c r="E9" i="13"/>
  <c r="E8" i="13"/>
  <c r="E13" i="13"/>
  <c r="E18" i="13"/>
  <c r="E12" i="13"/>
  <c r="E10" i="13"/>
  <c r="E6" i="13"/>
  <c r="E14" i="13"/>
</calcChain>
</file>

<file path=xl/sharedStrings.xml><?xml version="1.0" encoding="utf-8"?>
<sst xmlns="http://schemas.openxmlformats.org/spreadsheetml/2006/main" count="3408" uniqueCount="2087">
  <si>
    <t>АЛАРСКИЙ Р-Н</t>
  </si>
  <si>
    <t>МКДОУ БАХТАЙСКИЙ ДС</t>
  </si>
  <si>
    <t>МУНИЦИПАЛЬНОЕ КАЗЕННОЕ ДОШКОЛЬНОЕ ОБРАЗОВАТЕЛЬНОЕ УЧРЕЖДЕНИЕ БАХТАЙСКИЙ ДЕТСКИЙ САД</t>
  </si>
  <si>
    <t>0225000001 - Доля получателей образовательных услуг, удовлетворенных материально-техническим обеспечением организации, от общего числа опрошенных получателей образовательных услуг</t>
  </si>
  <si>
    <t>0225000002 - Доля получателей образовательных услуг, удовлетворенных качеством предоставляемых образовательных услуг, от общего числа опрошенных получателей образовательных услуг</t>
  </si>
  <si>
    <t>0225000003 - Доля получателей образовательных услуг, которые готовы рекомендовать организацию родственникам и знакомым, от общего числа опрошенных получателей образовательных услуг</t>
  </si>
  <si>
    <t>Интегральное значение в части показателей, характеризующих общий критерий оценки</t>
  </si>
  <si>
    <t>0224000001 - Доля получателей образовательных услуг, положительно оценивающих доброжелательность и вежливость работников организации от общего числа опрошенных получателей образовательных услуг</t>
  </si>
  <si>
    <t>0224000002 - Доля получателей образовательных услуг, удовлетворенных компетентностью работников организации, от общего числа опрошенных получателей образовательных услуг</t>
  </si>
  <si>
    <t>0222000007 - Наличие условий организации обучения и воспитания обучающихся с ограниченными возможностями здоровья и инвалидов</t>
  </si>
  <si>
    <t>0222000002 - Наличие необходимых условий для охраны и укрепления здоровья, организации питания обучающихся</t>
  </si>
  <si>
    <t>0222000003 - Условия для индивидуальной работы с обучающимися</t>
  </si>
  <si>
    <t>0222000005 - Наличие возможности развития творческих способностей и интересов обучающихся, включая их участие в конкурсах и олимпиадах (в том числе во всероссийских и международных), выставках, смотрах, физкультурных мероприятиях, спортивных мероприятиях, в том числе в официальных спортивных соревнованиях, и других массовых мероприятиях</t>
  </si>
  <si>
    <t>0222000001 - Материально-техническое и информационное обеспечение организации</t>
  </si>
  <si>
    <t>0222000006 - Наличие возможности оказания психолого-педагогической, медицинской и социальной помощи обучающимся</t>
  </si>
  <si>
    <t>0222000004 - Наличие дополнительных образовательных программ</t>
  </si>
  <si>
    <t>0221000003 - Наличие на официальном сайте организации в сети Интернет сведений о педагогических работниках организации</t>
  </si>
  <si>
    <t>0221000005 - Доступность сведений о ходе рассмотрения обращений граждан, поступивших в организацию от получателей образовательных услуг (по телефону, по электронной почте, с помощью электронных сервисов, доступных на официальном сайте организации)</t>
  </si>
  <si>
    <t>0221000004 - Доступность взаимодействия с получателями образовательных услуг по телефону, по электронной почте, с помощью электронных сервисов, предоставляемых на официальном сайте организации в сети Интернет, в том числе наличие возможности внесения предложений, направленных на улучшение работы организации</t>
  </si>
  <si>
    <t>0221000002 - Полнота и актуальность информации об организации, осуществляющей образовательную деятельность (далее -организация), и ее деятельности, размещенной на официальном сайте организации в информационно-телекоммуникационной сети «Интернет» (далее - сеть Интернет) (для государственных (муниципальных) организаций - информации, размещенной, в том числе на официальном сайте в сети Интернет www.bus.gov.ru)</t>
  </si>
  <si>
    <t>Показатели</t>
  </si>
  <si>
    <t>Наименование муниципального района, городского округа или внутригородской территории</t>
  </si>
  <si>
    <t>5 - критерий удовлетворенности качеством оказания услуг</t>
  </si>
  <si>
    <t>4 - критерий доброжелательности, вежливости, компетентности работников организации</t>
  </si>
  <si>
    <t>2 - критерий комфортности условий предоставлений услуг и доступности их получения</t>
  </si>
  <si>
    <t>1 - критерий открытости и доступности информации об организации</t>
  </si>
  <si>
    <t>ИНН</t>
  </si>
  <si>
    <t>Сокращенное наименование организации</t>
  </si>
  <si>
    <t>Полное наименование организации</t>
  </si>
  <si>
    <t>№</t>
  </si>
  <si>
    <t>Общие критерии оценки</t>
  </si>
  <si>
    <t>Интегральное значение по совокупности общих и дополнительных критериев</t>
  </si>
  <si>
    <t>3801011112</t>
  </si>
  <si>
    <t>МБДОУ ДЕТСКИЙ САД № 27</t>
  </si>
  <si>
    <t>МУНИЦИПАЛЬНОЕ БЮДЖЕТНОЕ ДОШКОЛЬНОЕ ОБРАЗОВАТЕЛЬНОЕ УЧРЕЖДЕНИЕ ДЕТСКИЙ САД № 27</t>
  </si>
  <si>
    <t>54</t>
  </si>
  <si>
    <t>3801015621</t>
  </si>
  <si>
    <t>МБОУ "СОШ № 9"</t>
  </si>
  <si>
    <t>МУНИЦИПАЛЬНОЕ БЮДЖЕТНОЕ ОБЩЕОБРАЗОВАТЕЛЬНОЕ УЧРЕЖДЕНИЕ "СРЕДНЯЯ ОБЩЕОБРАЗОВАТЕЛЬНАЯ ШКОЛА № 9"</t>
  </si>
  <si>
    <t>53</t>
  </si>
  <si>
    <t>3801012317</t>
  </si>
  <si>
    <t>МБОУ "СОШ № 5"</t>
  </si>
  <si>
    <t>МУНИЦИПАЛЬНОЕ БЮДЖЕТНОЕ ОБЩЕОБРАЗОВАТЕЛЬНОЕ УЧРЕЖДЕНИЕ "СРЕДНЯЯ ОБЩЕОБРАЗОВАТЕЛЬНАЯ ШКОЛА № 5"</t>
  </si>
  <si>
    <t>52</t>
  </si>
  <si>
    <t>3801063343</t>
  </si>
  <si>
    <t>МБУ ДПО ЦОРО</t>
  </si>
  <si>
    <t>МУНИЦИПАЛЬНОЕ БЮДЖЕТНОЕ УЧРЕЖДЕНИЕ ДОПОЛНИТЕЛЬНОГО ПРОФЕССИОНАЛЬНОГО ОБРАЗОВАНИЯ "ЦЕНТР ОБЕСПЕЧЕНИЯ РАЗВИТИЯ ОБРАЗОВАНИЯ"</t>
  </si>
  <si>
    <t>51</t>
  </si>
  <si>
    <t>3801013021</t>
  </si>
  <si>
    <t>МБОУ "СОШ № 31"</t>
  </si>
  <si>
    <t>МУНИЦИПАЛЬНОЕ БЮДЖЕТНОЕ ОБЩЕОБРАЗОВАТЕЛЬНОЕ УЧРЕЖДЕНИЕ "СРЕДНЯЯ ОБЩЕОБРАЗОВАТЕЛЬНАЯ ШКОЛА № 31"</t>
  </si>
  <si>
    <t>50</t>
  </si>
  <si>
    <t>3801013945</t>
  </si>
  <si>
    <t>МБОУ "СОШ № 30"</t>
  </si>
  <si>
    <t>МУНИЦИПАЛЬНОЕ БЮДЖЕТНОЕ ОБЩЕОБРАЗОВАТЕЛЬНОЕ УЧРЕЖДЕНИЕ "СРЕДНЯЯ ОБЩЕОБРАЗОВАТЕЛЬНАЯ ШКОЛА № 30"</t>
  </si>
  <si>
    <t>49</t>
  </si>
  <si>
    <t>3801009995</t>
  </si>
  <si>
    <t>МБОУ "СОШ № 29"</t>
  </si>
  <si>
    <t>МУНИЦИПАЛЬНОЕ БЮДЖЕТНОЕ ОБЩЕОБРАЗОВАТЕЛЬНОЕ УЧРЕЖДЕНИЕ "СРЕДНЯЯ ОБЩЕОБРАЗОВАТЕЛЬНАЯ ШКОЛА № 29"</t>
  </si>
  <si>
    <t>48</t>
  </si>
  <si>
    <t>3801013430</t>
  </si>
  <si>
    <t>МБОУ "СОШ С УГЛУБЛЕННЫМ ИЗУЧЕНИЕМ АНГЛИЙСКОГО ЯЗЫКА № 27"</t>
  </si>
  <si>
    <t>МУНИЦИПАЛЬНОЕ БЮДЖЕТНОЕ ОБЩЕОБРАЗОВАТЕЛЬНОЕ УЧРЕЖДЕНИЕ "СРЕДНЯЯ ОБЩЕОБРАЗОВАТЕЛЬНАЯ ШКОЛА С УГЛУБЛЕННЫМ ИЗУЧЕНИЕМ АНГЛИЙСКОГО ЯЗЫКА № 27"</t>
  </si>
  <si>
    <t>47</t>
  </si>
  <si>
    <t>3801012620</t>
  </si>
  <si>
    <t>МБОУ "СОШ № 25"</t>
  </si>
  <si>
    <t>МУНИЦИПАЛЬНОЕ БЮДЖЕТНОЕ ОБЩЕОБРАЗОВАТЕЛЬНОЕ УЧРЕЖДЕНИЕ "СРЕДНЯЯ ОБЩЕОБРАЗОВАТЕЛЬНАЯ ШКОЛА № 25"</t>
  </si>
  <si>
    <t>46</t>
  </si>
  <si>
    <t>3801014530</t>
  </si>
  <si>
    <t>МБОУ "СОШ№ 11"</t>
  </si>
  <si>
    <t>МУНИЦИПАЛЬНОЕ БЮДЖЕТНОЕ ОБЩЕОБРАЗОВАТЕЛЬНОЕ УЧРЕЖДЕНИЕ "СРЕДНЯЯ ОБЩЕОБРАЗОВАТЕЛЬНАЯ ШКОЛА № 11"</t>
  </si>
  <si>
    <t>45</t>
  </si>
  <si>
    <t>3801010020</t>
  </si>
  <si>
    <t>МБОУ "СОШ № 10"</t>
  </si>
  <si>
    <t>МУНИЦИПАЛЬНОЕ БЮДЖЕТНОЕ ОБЩЕОБРАЗОВАТЕЛЬНОЕ УЧРЕЖДЕНИЕ "СРЕДНЯЯ ОБЩЕОБРАЗОВАТЕЛЬНАЯ ШКОЛА № 10 С УГЛУБЛЕННЫМ ИЗУЧЕНИЕМ ОТДЕЛЬНЫХ ПРЕДМЕТОВ"</t>
  </si>
  <si>
    <t>44</t>
  </si>
  <si>
    <t>3801010207</t>
  </si>
  <si>
    <t>МБОУ "СОШ № 7"</t>
  </si>
  <si>
    <t>МУНИЦИПАЛЬНОЕ БЮДЖЕТНОЕ ОБЩЕОБРАЗОВАТЕЛЬНОЕ УЧРЕЖДЕНИЕ "СРЕДНЯЯ ОБЩЕОБРАЗОВАТЕЛЬНАЯ ШКОЛА № 7"</t>
  </si>
  <si>
    <t>43</t>
  </si>
  <si>
    <t>3801010101</t>
  </si>
  <si>
    <t>МБОУ "СОШ № 6"</t>
  </si>
  <si>
    <t>МУНИЦИПАЛЬНОЕ БЮДЖЕТНОЕ ОБЩЕОБРАЗОВАТЕЛЬНОЕ УЧРЕЖДЕНИЕ "СРЕДНЯЯ ОБЩЕОБРАЗОВАТЕЛЬНАЯ ШКОЛА № 6"</t>
  </si>
  <si>
    <t>42</t>
  </si>
  <si>
    <t>3801010165</t>
  </si>
  <si>
    <t>МБОУ "СОШ № 4"</t>
  </si>
  <si>
    <t>МУНИЦИПАЛЬНОЕ БЮДЖЕТНОЕ ОБЩЕОБРАЗОВАТЕЛЬНОЕ УЧРЕЖДЕНИЕ "СРЕДНЯЯ ОБЩЕОБРАЗОВАТЕЛЬНАЯ ШКОЛА № 4"</t>
  </si>
  <si>
    <t>41</t>
  </si>
  <si>
    <t>3801011440</t>
  </si>
  <si>
    <t>МБОУ "СОШ № 3"</t>
  </si>
  <si>
    <t>МУНИЦИПАЛЬНОЕ БЮДЖЕТНОЕ ОБЩЕОБРАЗОВАТЕЛЬНОЕ УЧРЕЖДЕНИЕ "СРЕДНЯЯ ОБЩЕОБРАЗОВАТЕЛЬНАЯ ШКОЛА № 3"</t>
  </si>
  <si>
    <t>40</t>
  </si>
  <si>
    <t>3801012370</t>
  </si>
  <si>
    <t>МБДОУ ДЕТСКИЙ САД ОБЩЕРАЗВИВАЮЩЕГО ВИДА № 70</t>
  </si>
  <si>
    <t>МУНИЦИПАЛЬНОЕ БЮДЖЕТНОЕ ДОШКОЛЬНОЕ ОБРАЗОВАТЕЛЬНОЕ УЧРЕЖДЕНИЕ ДЕТСКИЙ САД ОБЩЕРАЗВИВАЮЩЕГО ВИДА № 70</t>
  </si>
  <si>
    <t>39</t>
  </si>
  <si>
    <t>3801010060</t>
  </si>
  <si>
    <t>МБДОУ ДЕТСКИЙ САД ОБЩЕРАЗВИВАЮЩЕГО ВИДА № 74</t>
  </si>
  <si>
    <t>МУНИЦИПАЛЬНОЕ БЮДЖЕТНОЕ ДОШКОЛЬНОЕ ОБРАЗОВАТЕЛЬНОЕ УЧРЕЖДЕНИЕ ДЕТСКИЙ САД ОБЩЕРАЗВИВАЮЩЕГО ВИДА № 74</t>
  </si>
  <si>
    <t>38</t>
  </si>
  <si>
    <t>3801013790</t>
  </si>
  <si>
    <t>МБДОУ ДЕТСКИЙ САД ОБЩЕРАЗВИВАЮЩЕГО ВИДА № 108</t>
  </si>
  <si>
    <t>МУНИЦИПАЛЬНОЕ БЮДЖЕТНОЕ ДОШКОЛЬНОЕ ОБРАЗОВАТЕЛЬНОЕ УЧРЕЖДЕНИЕ ДЕТСКИЙ САД ОБЩЕРАЗВИВАЮЩЕГО ВИДА № 108</t>
  </si>
  <si>
    <t>36</t>
  </si>
  <si>
    <t>3801013624</t>
  </si>
  <si>
    <t>МБДОУ ДЕТСКИЙ САД ОБЩЕРАЗВИВАЮЩЕГО ВИДА № 107</t>
  </si>
  <si>
    <t>МУНИЦИПАЛЬНОЕ БЮДЖЕТНОЕ ДОШКОЛЬНОЕ ОБРАЗОВАТЕЛЬНОЕ УЧРЕЖДЕНИЕ ДЕТСКИЙ САД ОБЩЕРАЗВИВАЮЩЕГО ВИДА № 107</t>
  </si>
  <si>
    <t>35</t>
  </si>
  <si>
    <t>3801011151</t>
  </si>
  <si>
    <t>МБДОУ ДЕТСКИЙ САД ОБЩЕРАЗВИВАЮЩЕГО ВИДА № 67</t>
  </si>
  <si>
    <t>МУНИЦИПАЛЬНОЕ БЮДЖЕТНОЕ ДОШКОЛЬНОЕ ОБРАЗОВАТЕЛЬНОЕ УЧРЕЖДЕНИЕ ДЕТСКИЙ САД ОБЩЕРАЗВИВАЮЩЕГО ВИДА № 67</t>
  </si>
  <si>
    <t>34</t>
  </si>
  <si>
    <t>3801016417</t>
  </si>
  <si>
    <t>МБДОУ ДЕТСКИЙ САД ОБЩЕРАЗВИВАЮЩЕГО ВИДА № 26</t>
  </si>
  <si>
    <t>МУНИЦИПАЛЬНОЕ  БЮДЖЕТНОЕ ДОШКОЛЬНОЕ ОБРАЗОВАТЕЛЬНОЕ УЧРЕЖДЕНИЕ ДЕТСКИЙ САД ОБЩЕРАЗВИВАЮЩЕГО ВИДА № 26</t>
  </si>
  <si>
    <t>33</t>
  </si>
  <si>
    <t>3801015558</t>
  </si>
  <si>
    <t>МБДОУ ДЕТСКИЙ САД КОМПЕНСИРУЮЩЕГО ВИДА № 81</t>
  </si>
  <si>
    <t>МУНИЦИПАЛЬНОЕ БЮДЖЕТНОЕ ДОШКОЛЬНОЕ ОБРАЗОВАТЕЛЬНОЕ УЧРЕЖДЕНИЕ ДЕТСКИЙ САД КОМПЕНСИРУЮЩЕГО ВИДА № 81</t>
  </si>
  <si>
    <t>32</t>
  </si>
  <si>
    <t>3801012564</t>
  </si>
  <si>
    <t>МБДОУ № 9</t>
  </si>
  <si>
    <t>МУНИЦИПАЛЬНОЕ БЮДЖЕТНОЕ ДОШКОЛЬНОЕ ОБРАЗОВАТЕЛЬНОЕ УЧРЕЖДЕНИЕ ДЕТСКИЙ САД КОМПЕНСИРУЮЩЕГО ВИДА № 9 "БЕЛЬЧОНОК"</t>
  </si>
  <si>
    <t>31</t>
  </si>
  <si>
    <t>3801036195</t>
  </si>
  <si>
    <t>МБДОУ ДЕТСКИЙ САД КОМБИНИРОВАННОГО ВИДА №43</t>
  </si>
  <si>
    <t>МУНИЦИПАЛЬНОЕ БЮДЖЕТНОЕ ДОШКОЛЬНОЕ ОБРАЗОВАТЕЛЬНОЕ УЧРЕЖДЕНИЕ ДЕТСКИЙ САД КОМБИНИРОВАННОГО ВИДА №43</t>
  </si>
  <si>
    <t>30</t>
  </si>
  <si>
    <t>3801010609</t>
  </si>
  <si>
    <t>МБДОУ ДСКВ № 73</t>
  </si>
  <si>
    <t>МУНИЦИПАЛЬНОЕ БЮДЖЕТНОЕ ДОШКОЛЬНОЕ ОБРАЗОВАТЕЛЬНОЕ УЧРЕЖДЕНИЕ ДЕТСКИЙ САД КОМБИНИРОВАННОГО ВИДА № 73</t>
  </si>
  <si>
    <t>29</t>
  </si>
  <si>
    <t>3801014353</t>
  </si>
  <si>
    <t>МБДОУ ДЕТСКИЙ САД КОМБИНИРОВАННОГО ВИДА № 63</t>
  </si>
  <si>
    <t>МУНИЦИПАЛЬНОЕ БЮДЖЕТНОЕ ДОШКОЛЬНОЕ ОБРАЗОВАТЕЛЬНОЕ УЧРЕЖДЕНИЕ ДЕТСКИЙ САД КОМБИНИРОВАННОГО ВИДА № 63</t>
  </si>
  <si>
    <t>28</t>
  </si>
  <si>
    <t>3801012821</t>
  </si>
  <si>
    <t>МБДОУ ДЕТСКИЙ САД КОМБИНИРОВАННОГО ВИДА № 53</t>
  </si>
  <si>
    <t>МУНИЦИПАЛЬНОЕ БЮДЖЕТНОЕ ДОШКОЛЬНОЕ ОБРАЗОВАТЕЛЬНОЕ УЧРЕЖДЕНИЕ ДЕТСКИЙ САД КОМБИНИРОВАННОГО ВИДА № 53</t>
  </si>
  <si>
    <t>27</t>
  </si>
  <si>
    <t>3801010951</t>
  </si>
  <si>
    <t>МБДОУ ДЕТСКИЙ САД КОМБИНИРОВАННОГО ВИДА № 49</t>
  </si>
  <si>
    <t>МУНИЦИПАЛЬНОЕ БЮДЖЕТНОЕ ДОШКОЛЬНОЕ ОБРАЗОВАТЕЛЬНОЕ УЧРЕЖДЕНИЕ ДЕТСКИЙ САД КОМБИНИРОВАННОГО ВИДА № 49</t>
  </si>
  <si>
    <t>26</t>
  </si>
  <si>
    <t>3801013254</t>
  </si>
  <si>
    <t>МБДОУ ДЕТСКИЙ САД КОМБИНИРОВАННОГО ВИДА № 37</t>
  </si>
  <si>
    <t>МУНИЦИПАЛЬНОЕ БЮДЖЕТНОЕ ДОШКОЛЬНОЕ ОБРАЗОВАТЕЛЬНОЕ УЧРЕЖДЕНИЕ ДЕТСКИЙ САД КОМБИНИРОВАННОГО ВИДА № 37</t>
  </si>
  <si>
    <t>25</t>
  </si>
  <si>
    <t>3801013744</t>
  </si>
  <si>
    <t>МБДОУ ДЕТСКИЙ САД КОМБИНИРОВАННОГО ВИДА № 33</t>
  </si>
  <si>
    <t>МУНИЦИПАЛЬНОЕ БЮДЖЕТНОЕ ДОШКОЛЬНОЕ ОБРАЗОВАТЕЛЬНОЕ УЧРЕЖДЕНИЕ ДЕТСКИЙ САД КОМБИНИРОВАННОГО ВИДА № 33</t>
  </si>
  <si>
    <t>24</t>
  </si>
  <si>
    <t>3801012155</t>
  </si>
  <si>
    <t>МБДОУ ДЕТСКИЙ САД КОМБИНИРОВАННОГО ВИДА №29</t>
  </si>
  <si>
    <t>МУНИЦИПАЛЬНОЕ БЮДЖЕТНОЕ ДОШКОЛЬНОЕ ОБРАЗОВАТЕЛЬНОЕ УЧРЕЖДЕНИЕ ДЕТСКИЙ САД КОМБИНИРОВАННОГО ВИДА № 29</t>
  </si>
  <si>
    <t>23</t>
  </si>
  <si>
    <t>3801109774</t>
  </si>
  <si>
    <t>МБДОУ ДЕТСКИЙ САД КОМБИНИРОВАННОГО ВИДА № 12</t>
  </si>
  <si>
    <t>МУНИЦИПАЛЬНОЕ БЮДЖЕТНОЕ ДОШКОЛЬНОЕ ОБРАЗОВАТЕЛЬНОЕ УЧРЕЖДЕНИЕ ДЕТСКИЙ САД КОМБИНИРОВАННОГО ВИДА № 12</t>
  </si>
  <si>
    <t>22</t>
  </si>
  <si>
    <t>3801013536</t>
  </si>
  <si>
    <t>МБДОУ ДЕТСКИЙ САД КОМБИНИРОВАННОГО ВИДА № 114</t>
  </si>
  <si>
    <t>МУНИЦИПАЛЬНОЕ БЮДЖЕТНОЕ ДОШКОЛЬНОЕ ОБРАЗОВАТЕЛЬНОЕ УЧРЕЖДЕНИЕ ДЕТСКИЙ САД КОМБИНИРОВАННОГО ВИДА № 114</t>
  </si>
  <si>
    <t>21</t>
  </si>
  <si>
    <t>3801013350</t>
  </si>
  <si>
    <t>МБДОУ ДЕТСКИЙ САД КОМБИНИРОВАННОГО ВИДА № 112</t>
  </si>
  <si>
    <t>МУНИЦИПАЛЬНОЕ БЮДЖЕТНОЕ ДОШКОЛЬНОЕ ОБРАЗОВАТЕЛЬНОЕ УЧРЕЖДЕНИЕ ДЕТСКИЙ САД КОМБИНИРОВАННОГО ВИДА № 112</t>
  </si>
  <si>
    <t>20</t>
  </si>
  <si>
    <t>3801010341</t>
  </si>
  <si>
    <t>МБДОУ ДЕТСКИЙ САД КОМБИНИРОВАННОГО ВИДА №111</t>
  </si>
  <si>
    <t>МУНИЦИПАЛЬНОЕ БЮДЖЕТНОЕ ДОШКОЛЬНОЕ ОБРАЗОВАТЕЛЬНОЕ УЧРЕЖДЕНИЕ ДЕТСКИЙ САД КОМБИНИРОВАННОГО ВИДА №111 "СИБИРЯЧОК"</t>
  </si>
  <si>
    <t>19</t>
  </si>
  <si>
    <t>3801011176</t>
  </si>
  <si>
    <t>МБДОУ ДЕТСКИЙ САД КОМБИНИРОВАННОГО ВИДА № 110</t>
  </si>
  <si>
    <t>МУНИЦИПАЛЬНОЕ БЮДЖЕТНОЕ ДОШКОЛЬНОЕ ОБРАЗОВАТЕЛЬНОЕ УЧРЕЖДЕНИЕ ДЕТСКИЙ САД КОМБИНИРОВАННОГО ВИДА № 110</t>
  </si>
  <si>
    <t>18</t>
  </si>
  <si>
    <t>3801010567</t>
  </si>
  <si>
    <t>МБДОУ № 106</t>
  </si>
  <si>
    <t>МУНИЦИПАЛЬНОЕ БЮДЖЕТНОЕ ДОШКОЛЬНОЕ ОБРАЗОВАТЕЛЬНОЕ УЧРЕЖДЕНИЕ ДЕТСКИЙ САД № 106</t>
  </si>
  <si>
    <t>17</t>
  </si>
  <si>
    <t>3801011970</t>
  </si>
  <si>
    <t>МБДОУ ДЕТСКИЙ САД КОМБИНИРОВАННОГО ВИДА № 105</t>
  </si>
  <si>
    <t>МУНИЦИПАЛЬНОЕ БЮДЖЕТНОЕ ДОШКОЛЬНОЕ ОБРАЗОВАТЕЛЬНОЕ УЧРЕЖДЕНИЕ ДЕТСКИЙ САД КОМБИНИРОВАННОГО ВИДА № 105</t>
  </si>
  <si>
    <t>16</t>
  </si>
  <si>
    <t>3801025059</t>
  </si>
  <si>
    <t>МБДОУ ДЕТСКИЙ САД № 101</t>
  </si>
  <si>
    <t>МУНИЦИПАЛЬНОЕ БЮДЖЕТНОЕ ДОШКОЛЬНОЕ ОБРАЗОВАТЕЛЬНОЕ УЧРЕЖДЕНИЕ ДЕТСКИЙ САД № 101</t>
  </si>
  <si>
    <t>15</t>
  </si>
  <si>
    <t>3801011169</t>
  </si>
  <si>
    <t>МБДОУ ДЕТСКИЙ САД № 35</t>
  </si>
  <si>
    <t>МУНИЦИПАЛЬНОЕ БЮДЖЕТНОЕ ДОШКОЛЬНОЕ ОБРАЗОВАТЕЛЬНОЕ УЧРЕЖДЕНИЕ ДЕТСКИЙ САД № 35</t>
  </si>
  <si>
    <t>14</t>
  </si>
  <si>
    <t>3801010461</t>
  </si>
  <si>
    <t>МБДОУ ДЕТСКИЙ САД № 57</t>
  </si>
  <si>
    <t>МУНИЦИПАЛЬНОЕ БЮДЖЕТНОЕ ДОШКОЛЬНОЕ ОБРАЗОВАТЕЛЬНОЕ УЧРЕЖДЕНИЕ ДЕТСКИЙ САД КОМБИНИРОВАННОГО ВИДА № 57</t>
  </si>
  <si>
    <t>13</t>
  </si>
  <si>
    <t>3801010743</t>
  </si>
  <si>
    <t>МБДОУ ДЕТСКИЙ САД № 50</t>
  </si>
  <si>
    <t>МУНИЦИПАЛЬНОЕ БЮДЖЕТНОЕ ДОШКОЛЬНОЕ ОБРАЗОВАТЕЛЬНОЕ УЧРЕЖДЕНИЕ ДЕТСКИЙ САД № 50</t>
  </si>
  <si>
    <t>12</t>
  </si>
  <si>
    <t>3801042921</t>
  </si>
  <si>
    <t>МБДОУ ДЕТСКИЙ САД №48</t>
  </si>
  <si>
    <t>МУНИЦИПАЛЬНОЕ БЮДЖЕТНОЕ ДОШКОЛЬНОЕ ОБРАЗОВАТЕЛЬНОЕ УЧРЕЖДЕНИЕ ДЕТСКИЙ САД № 48</t>
  </si>
  <si>
    <t>10</t>
  </si>
  <si>
    <t>3801013670</t>
  </si>
  <si>
    <t>МБДОУ ДЕТСКИЙ САД № 32</t>
  </si>
  <si>
    <t>МУНИЦИПАЛЬНОЕ БЮДЖЕТНОЕ ДОШКОЛЬНОЕ ОБРАЗОВАТЕЛЬНОЕ УЧРЕЖДЕНИЕ ДЕТСКИЙ САД № 32</t>
  </si>
  <si>
    <t>8</t>
  </si>
  <si>
    <t>3801015727</t>
  </si>
  <si>
    <t>МБДОУ ДЕТСКИЙ САД № 3</t>
  </si>
  <si>
    <t>МУНИЦИПАЛЬНОЕ БЮДЖЕТНОЕ ДОШКОЛЬНОЕ ОБРАЗОВАТЕЛЬНОЕ УЧРЕЖДЕНИЕ ДЕТСКИЙ САД № 3</t>
  </si>
  <si>
    <t>7</t>
  </si>
  <si>
    <t>3801012469</t>
  </si>
  <si>
    <t>МБДОУ ДЕТСКИЙ САД № 25</t>
  </si>
  <si>
    <t>МУНИЦИПАЛЬНОЕ БЮДЖЕТНОЕ ДОШКОЛЬНОЕ ОБРАЗОВАТЕЛЬНОЕ УЧРЕЖДЕНИЕ ДЕТСКИЙ САД № 25</t>
  </si>
  <si>
    <t>6</t>
  </si>
  <si>
    <t>3801109781</t>
  </si>
  <si>
    <t>МБДОУ ДЕТСКИЙ САД №19</t>
  </si>
  <si>
    <t>МУНИЦИПАЛЬНОЕ БЮДЖЕТНОЕ ДОШКОЛЬНОЕ ОБРАЗОВАТЕЛЬНОЕ УЧРЕЖДЕНИЕ ДЕТСКИЙ САД КОМБИНИРОВАННОГО ВИДА № 19</t>
  </si>
  <si>
    <t>5</t>
  </si>
  <si>
    <t>3801025073</t>
  </si>
  <si>
    <t>МБДОУ ДЕТСКИЙ САД ОБЩЕРАЗВИВАЮЩЕГО ВИДА № 116</t>
  </si>
  <si>
    <t>МУНИЦИПАЛЬНОЕ БЮДЖЕТНОЕ ДОШКОЛЬНОЕ ОБРАЗОВАТЕЛЬНОЕ УЧРЕЖДЕНИЕ ДЕТСКИЙ САД ОБЩЕРАЗВИВАЮЩЕГО ВИДА № 116</t>
  </si>
  <si>
    <t>4</t>
  </si>
  <si>
    <t>3801018277</t>
  </si>
  <si>
    <t>МБДОУ ДЕТСКИЙ САД ОБЩЕРАЗВИВАЮЩЕГО ВИДА № 96</t>
  </si>
  <si>
    <t>МУНИЦИПАЛЬНОЕ БЮДЖЕТНОЕ ДОШКОЛЬНОЕ ОБРАЗОВАТЕЛЬНОЕ УЧРЕЖДЕНИЕ ДЕТСКИЙ САД ОБЩЕРАЗВИВАЮЩЕГО ВИДА № 96</t>
  </si>
  <si>
    <t>3</t>
  </si>
  <si>
    <t>3801020981</t>
  </si>
  <si>
    <t>МБДОУ ДЕТСКИЙ САД ОБЩЕРАЗВИВАЮЩЕГО ВИДА № 55</t>
  </si>
  <si>
    <t>МУНИЦИПАЛЬНОЕ БЮДЖЕТНОЕ ДОШКОЛЬНОЕ ОБРАЗОВАТЕЛЬНОЕ УЧРЕЖДЕНИЕ ДЕТСКИЙ САД ОБЩЕРАЗВИВАЮЩЕГО ВИДА № 55</t>
  </si>
  <si>
    <t>2</t>
  </si>
  <si>
    <t>3801016400</t>
  </si>
  <si>
    <t>МБДОУ ДЕТСКИЙ САД № 34</t>
  </si>
  <si>
    <t>МУНИЦИПАЛЬНОЕ БЮДЖЕТНОЕ ДОШКОЛЬНОЕ ОБРАЗОВАТЕЛЬНОЕ УЧРЕЖДЕНИЕ ДЕТСКИЙ САД № 34</t>
  </si>
  <si>
    <t>1</t>
  </si>
  <si>
    <t>3822001570</t>
  </si>
  <si>
    <t>МКДОУ ШАРАГАЙСКИЙ ДЕТСКИЙ САД</t>
  </si>
  <si>
    <t>МУНИЦИПАЛЬНОЕ КАЗЕННОЕ ДОШКОЛЬНОЕ ОБРАЗОВАТЕЛЬНОЕ УЧРЕЖДЕНИЕ ШАРАГАЙСКИЙ ДЕТСКИЙ САД</t>
  </si>
  <si>
    <t>3822001235</t>
  </si>
  <si>
    <t>МКДОУ ТАРНОПОЛЬСКИЙ ДЕТСКИЙ САД</t>
  </si>
  <si>
    <t>МУНИЦИПАЛЬНОЕ КАЗЕННОЕ ДОШКОЛЬНОЕ ОБРАЗОВАТЕЛЬНОЕ УЧРЕЖДЕНИЕ ТАРНОПОЛЬСКИЙ ДЕТСКИЙ САД</t>
  </si>
  <si>
    <t>3822001267</t>
  </si>
  <si>
    <t>МКДОУ МЕТЛЯЕВСКИЙ ДЕТСКИЙ САД</t>
  </si>
  <si>
    <t>МУНИЦИПАЛЬНОЕ КАЗЕННОЕ ДОШКОЛЬНОЕ ОБРАЗОВАТЕЛЬНОЕ УЧРЕЖДЕНИЕ МЕТЛЯЕВСКИЙ ДЕТСКИЙ САД</t>
  </si>
  <si>
    <t>3822001330</t>
  </si>
  <si>
    <t>МКДОУ КУМАРЕЙСКИЙ ДЕТСКИЙ САД</t>
  </si>
  <si>
    <t>МУНИЦИПАЛЬНОЕ КАЗЕННОЕ ДОШКОЛЬНОЕ ОБРАЗОВАТЕЛЬНОЕ УЧРЕЖДЕНИЕ КУМАРЕЙСКИЙ ДЕТСКИЙ САД</t>
  </si>
  <si>
    <t>3822001443</t>
  </si>
  <si>
    <t>МКДОУ КОНОВАЛОВСКИЙ ДЕТСКИЙ САД</t>
  </si>
  <si>
    <t>МУНИЦИПАЛЬНОЕ КАЗЕННОЕ ДОШКОЛЬНОЕ ОБРАЗОВАТЕЛЬНОЕ УЧРЕЖДЕНИЕ КОНОВАЛОВСКИЙ ДЕТСКИЙ САД</t>
  </si>
  <si>
    <t>3822001316</t>
  </si>
  <si>
    <t>МКДОУ БАЛАГАНСКИЙ ДЕТСКИЙ САД № 3</t>
  </si>
  <si>
    <t>МУНИЦИПАЛЬНОЕ КАЗЕННОЕ ДОШКОЛЬНОЕ ОБРАЗОВАТЕЛЬНОЕ УЧРЕЖДЕНИЕ БАЛАГАНСКИЙ ДЕТСКИЙ САД № 3</t>
  </si>
  <si>
    <t>3822001309</t>
  </si>
  <si>
    <t>МКДОУ БАЛАГАНСКИЙ ДЕТСКИЙ САД № 1</t>
  </si>
  <si>
    <t>МУНИЦИПАЛЬНОЕ КАЗЕННОЕ ДОШКОЛЬНОЕ ОБРАЗОВАТЕЛЬНОЕ УЧРЕЖДЕНИЕ БАЛАГАНСКИЙ ДЕТСКИЙ САД № 1</t>
  </si>
  <si>
    <t>3822001210</t>
  </si>
  <si>
    <t>МБОУ ШАРАГАЙСКАЯ СОШ</t>
  </si>
  <si>
    <t>МУНИЦИПАЛЬНОЕ БЮДЖЕТНОЕ ОБЩЕОБРАЗОВАТЕЛЬНОЕ УЧРЕЖДЕНИЕ ШАРАГАЙСКАЯ СРЕДНЯЯ ОБЩЕОБРАЗОВАТЕЛЬНАЯ ШКОЛА</t>
  </si>
  <si>
    <t>3822001281</t>
  </si>
  <si>
    <t>МБОУ ТАРНОПОЛЬСКАЯ СОШ</t>
  </si>
  <si>
    <t>МУНИЦИПАЛЬНОЕ БЮДЖЕТНОЕ ОБЩЕОБРАЗОВАТЕЛЬНОЕ УЧРЕЖДЕНИЕ ТАРНОПОЛЬСКАЯ СРЕДНЯЯ ОБЩЕОБРАЗОВАТЕЛЬНАЯ ШКОЛА</t>
  </si>
  <si>
    <t>3822001203</t>
  </si>
  <si>
    <t>МБОУ КУМАРЕЙСКАЯ СОШ</t>
  </si>
  <si>
    <t>МУНИЦИПАЛЬНОЕ БЮДЖЕТНОЕ ОБЩЕОБРАЗОВАТЕЛЬНОЕ УЧРЕЖДЕНИЕ КУМАРЕЙСКАЯ СРЕДНЯЯ ОБЩЕОБРАЗОВАТЕЛЬНАЯ ШКОЛА</t>
  </si>
  <si>
    <t>МБУ ДО ДДТ БАЯНДАЕВСКОГО РАЙОНА</t>
  </si>
  <si>
    <t>МУНИЦИПАЛЬНОЕ БЮДЖЕТНОЕ УЧРЕЖДЕНИЕ ДОПОЛНИТЕЛЬНОГО ОБРАЗОВАНИЯ ДОМ ДЕТСКОГО ТВОРЧЕСТВА БАЯНДАЕВСКОГО РАЙОНА</t>
  </si>
  <si>
    <t>МБОУ "ТУРГЕНЕВСКАЯ СОШ"</t>
  </si>
  <si>
    <t>МУНИЦИПАЛЬНОЕ БЮДЖЕТНОЕ ОБЩЕОБРАЗОВАТЕЛЬНОЕ УЧРЕЖДЕНИЕ "ТУРГЕНЕВСКАЯ СРЕДНЯЯ ОБЩЕОБРАЗОВАТЕЛЬНАЯ ШКОЛА"</t>
  </si>
  <si>
    <t>МБОУ ПОЛОВИНСКАЯ СОШ</t>
  </si>
  <si>
    <t>МУНИЦИПАЛЬНОЕ БЮДЖЕТНОЕ ОБЩЕОБРАЗОВАТЕЛЬНОЕ УЧРЕЖДЕНИЕ ПОЛОВИНСКАЯ СРЕДНЯЯ ОБЩЕОБРАЗОВАТЕЛЬНАЯ ШКОЛА</t>
  </si>
  <si>
    <t>МБОУ ПОКРОВСКАЯ СОШ</t>
  </si>
  <si>
    <t>МУНИЦИПАЛЬНОЕ БЮДЖЕТНОЕ ОБЩЕОБРАЗОВАТЕЛЬНОЕ УЧРЕЖДЕНИЕ ПОКРОВСКАЯ СРЕДНЯЯ ОБЩЕОБРАЗОВАТЕЛЬНАЯ ШКОЛА</t>
  </si>
  <si>
    <t>МБОУ "ОЛЬЗОНОВСКАЯ СРЕДНЯЯ ШКОЛА"</t>
  </si>
  <si>
    <t>МУНИЦИПАЛЬНОЕ БЮДЖЕТНОЕ ОБЩЕОБРАЗОВАТЕЛЬНОЕ УЧРЕЖДЕНИЕ "ОЛЬЗОНОВСКАЯ СРЕДНЯЯ ОБЩЕОБРАЗОВАТЕЛЬНАЯ ШКОЛА"</t>
  </si>
  <si>
    <t>МБОУ ГАХАНСКАЯ СОШ</t>
  </si>
  <si>
    <t>МУНИЦИПАЛЬНОЕ БЮДЖЕТНОЕ ОБЩЕОБРАЗОВАТЕЛЬНОЕ УЧРЕЖДЕНИЕ ГАХАНСКАЯ СРЕДНЯЯ ОБЩЕОБРАЗОВАТЕЛЬНАЯ ШКОЛА</t>
  </si>
  <si>
    <t>МБОУ "ВАСИЛЬЕВСКАЯ СОШ"</t>
  </si>
  <si>
    <t>МУНИЦИПАЛЬНОЕ БЮДЖЕТНОЕ ОБЩЕОБРАЗОВАТЕЛЬНОЕ УЧРЕЖДЕНИЕ "ВАСИЛЬЕВСКАЯ СРЕДНЯЯ ОБЩЕОБРАЗОВАТЕЛЬНАЯ ШКОЛА"</t>
  </si>
  <si>
    <t>МБДОУ ЗАГАТУЙСКИЙ ДЕТСКИЙ САД "СКАЗКА"</t>
  </si>
  <si>
    <t>МУНИЦИПАЛЬНОЕ БЮДЖЕТНОЕ ДОШКОЛЬНОЕ ОБРАЗОВАТЕЛЬНОЕ УЧРЕЖДЕНИЕ ЗАГАТУЙСКИЙ ДЕТСКИЙ САД "СКАЗКА"</t>
  </si>
  <si>
    <t>МБДОУ ВАСИЛЬЕВСКИЙ ДЕТСКИЙ САД</t>
  </si>
  <si>
    <t>МУНИЦИПАЛЬНОЕ БЮДЖЕТНОЕ ДОШКОЛЬНОЕ ОБРАЗОВАТЕЛЬНОЕ УЧРЕЖДЕНИЕ ВАСИЛЬЕВСКИЙ ДЕТСКИЙ САД</t>
  </si>
  <si>
    <t>МБДОУ ДЕТСКИЙ САД №2</t>
  </si>
  <si>
    <t>МУНИЦИПАЛЬНОЕ БЮДЖЕТНОЕ ДОШКОЛЬНОЕ ОБРАЗОВАТЕЛЬНОЕ УЧРЕЖДЕНИЕ БАЯНДАЕВСКИЙ ДЕТСКИЙ САД №2 "СОЛНЫШКО"</t>
  </si>
  <si>
    <t>МБДОУ БАЯНДАЕВСКИЙ ДЕТСКИЙ САД № 3 "ЗВЁЗДОЧКА"</t>
  </si>
  <si>
    <t>МУНИЦИПАЛЬНОЕ БЮДЖЕТНОЕ ДОШКОЛЬНОЕ ОБРАЗОВАТЕЛЬНОЕ УЧРЕЖДЕНИЕ БАЯНДАЕВСКИЙ ДЕТСКИЙ САД № 3 "ЗВЁЗДОЧКА"</t>
  </si>
  <si>
    <t>МБОУ ХОГОТОВСКАЯ СОШ</t>
  </si>
  <si>
    <t>МУНИЦИПАЛЬНОЕ БЮДЖЕТНОЕ ОБЩЕОБРАЗОВАТЕЛЬНОЕ УЧРЕЖДЕНИЕ ХОГОТОВСКАЯ СРЕДНЯЯ ОБЩЕОБРАЗОВАТЕЛЬНАЯ ШКОЛА ИМЕНИ БОРОНОЕВА АСАЛХАНА ОЛЬЗОНОВИЧА</t>
  </si>
  <si>
    <t>МБОУ ХАТАР-ХАДАЙСКАЯ СОШ</t>
  </si>
  <si>
    <t>МУНИЦИПАЛЬНОЕ БЮДЖЕТНОЕ ОБЩЕОБРАЗОВАТЕЛЬНОЕ УЧРЕЖДЕНИЕ ХАТАР-ХАДАЙСКАЯ СРЕДНЯЯ ОБЩЕОБРАЗОВАТЕЛЬНАЯ ШКОЛА ИМ. Е.Х.ЕХАНУРОВОЙ</t>
  </si>
  <si>
    <t>МБДОУ ПОКРОВСКИЙ ДЕТСКИЙ САД</t>
  </si>
  <si>
    <t>МУНИЦИПАЛЬНОЕ БЮДЖЕТНОЕ ДОШКОЛЬНОЕ ОБРАЗОВАТЕЛЬНОЕ УЧРЕЖДЕНИЕ ПОКРОВСКИЙ ДЕТСКИЙ САД "УЛЫБКА"</t>
  </si>
  <si>
    <t>МБДОУ ОЛЬЗОНОВСКИЙ ДЕТСКИЙ САД "АЛЕНУШКА"</t>
  </si>
  <si>
    <t>МУНИЦИПАЛЬНОЕ БЮДЖЕТНОЕ ДОШКОЛЬНОЕ ОБРАЗОВАТЕЛЬНОЕ УЧРЕЖДЕНИЕ ОЛЬЗОНОВСКИЙ ДЕТСКИЙ САД "АЛЕНУШКА"</t>
  </si>
  <si>
    <t>МБДОУ НАГАЛЫКСКИЙ ДЕТСКИЙ САД</t>
  </si>
  <si>
    <t>МУНИЦИПАЛЬНОЕ БЮДЖЕТНОЕ ДОШКОЛЬНОЕ ОБРАЗОВАТЕЛЬНОЕ УЧРЕЖДЕНИЕ НАГАЛЫКСКИЙ ДЕТСКИЙ САД</t>
  </si>
  <si>
    <t>МКОУ "МАРАКАНСКАЯ ООМШ"</t>
  </si>
  <si>
    <t>МУНИЦИПАЛЬНОЕ КАЗЕННОЕ ОБЩЕОБРАЗОВАТЕЛЬНОЕ УЧРЕЖДЕНИЕ "МАРАКАНСКАЯ ОСНОВНАЯ ОБЩЕОБРАЗОВАТЕЛЬНАЯ МАЛОКОМПЛЕКТНАЯ ШКОЛА"</t>
  </si>
  <si>
    <t>МКУ "РЕСУРСНЫЙ ЦЕНТР"</t>
  </si>
  <si>
    <t>МУНИЦИПАЛЬНОЕ КАЗЁННОЕ УЧРЕЖДЕНИЕ "РЕСУРСНЫЙ ЦЕНТР Г. БОДАЙБО И РАЙОНА"</t>
  </si>
  <si>
    <t>МКОУ "МАМАКАНСКАЯ СОШ"</t>
  </si>
  <si>
    <t>МУНИЦИПАЛЬНОЕ КАЗЁННОЕ ОБЩЕОБРАЗОВАТЕЛЬНОЕ  УЧРЕЖДЕНИЕ "МАМАКАНСКАЯ СРЕДНЯЯ ОБЩЕОБРАЗОВАТЕЛЬНАЯ  ШКОЛА"</t>
  </si>
  <si>
    <t>МКДОУ Д/С № 22</t>
  </si>
  <si>
    <t>МУНИЦИПАЛЬНОЕ КАЗЁННОЕ ДОШКОЛЬНОЕ ОБРАЗОВАТЕЛЬНОЕ УЧРЕЖДЕНИЕ ДЕТСКИЙ САД № 22 "УЛЫБКА"</t>
  </si>
  <si>
    <t>МКДОУ Д/С № 20</t>
  </si>
  <si>
    <t>МУНИЦИПАЛЬНОЕ КАЗЁННОЕ ДОШКОЛЬНОЕ ОБРАЗОВАТЕЛЬНОЕ УЧРЕЖДЕНИЕ ДЕТСКИЙ САД №20 "РОДНИЧОК"</t>
  </si>
  <si>
    <t>МКДОУ Д/С №15</t>
  </si>
  <si>
    <t>МУНИЦИПАЛЬНОЕ КАЗЁННОЕ ДОШКОЛЬНОЕ ОБРАЗОВАТЕЛЬНОЕ УЧРЕЖДЕНИЕ ДЕТСКИЙ САД №15 "КАПЕЛЬКА"</t>
  </si>
  <si>
    <t>МКДОУ Д/С № 1</t>
  </si>
  <si>
    <t>МУНИЦИПАЛЬНОЕ КАЗЁННОЕ ДОШКОЛЬНОЕ ОБРАЗОВАТЕЛЬНОЕ УЧРЕЖДЕНИЕ ДЕТСКИЙ САД № 1 "ЗОЛОТОЙ КЛЮЧИК"</t>
  </si>
  <si>
    <t>МКДОУ Д/С № 16</t>
  </si>
  <si>
    <t>МУНИЦИПАЛЬНОЕ КАЗЁННОЕ ДОШКОЛЬНОЕ ОБРАЗОВАТЕЛЬНОЕ УЧРЕЖДЕНИЕ ДЕТСКИЙ САД № 16 "АЛЁНУШКА"</t>
  </si>
  <si>
    <t>МБОУ "НОШ Г.БОДАЙБО"</t>
  </si>
  <si>
    <t>МУНИЦИПАЛЬНОЕ БЮДЖЕТНОЕ ОБЩЕОБРАЗОВАТЕЛЬНОЕ УЧРЕЖДЕНИЕ "НАЧАЛЬНАЯ ОБЩЕОБРАЗОВАТЕЛЬНАЯ ШКОЛА Г.БОДАЙБО"</t>
  </si>
  <si>
    <t>МБДОУ Д/С № 32</t>
  </si>
  <si>
    <t>МУНИЦИПАЛЬНОЕ БЮДЖЕТНОЕ ДОШКОЛЬНОЕ ОБРАЗОВАТЕЛЬНОЕ УЧРЕЖДЕНИЕ ДЕТСКИЙ САД № 32 "СКАЗКА"</t>
  </si>
  <si>
    <t>МКУ ДО "СЮН"</t>
  </si>
  <si>
    <t>МУНИЦИПАЛЬНОЕ КАЗЁННОЕ УЧРЕЖДЕНИЕ ДОПОЛНИТЕЛЬНОГО ОБРАЗОВАНИЯ "СТАНЦИЯ ЮНЫХ НАТУРАЛИСТОВ"</t>
  </si>
  <si>
    <t>МБОУ "ТАРАСИНСКАЯ СОШ"</t>
  </si>
  <si>
    <t>МУНИЦИПАЛЬНОЕ БЮДЖЕТНОЕ ОБЩЕОБРАЗОВАТЕЛЬНОЕ УЧРЕЖДЕНИЕ ТАРАСИНСКАЯ СРЕДНЯЯ ОБЩЕОБРАЗОВАТЕЛЬНАЯ ШКОЛА</t>
  </si>
  <si>
    <t>МБОУ СЕРЕДКИНСКАЯ СОШ</t>
  </si>
  <si>
    <t>МУНИЦИПАЛЬНОЕ БЮДЖЕТНОЕ ОБЩЕОБРАЗОВАТЕЛЬНОЕ УЧРЕЖДЕНИЕ СЕРЕДКИНСКАЯ СРЕДНЯЯ ОБЩЕОБРАЗОВАТЕЛЬНАЯ ШКОЛА</t>
  </si>
  <si>
    <t>МБОУ "БУРЕТСКАЯ СОШ"</t>
  </si>
  <si>
    <t>МУНИЦИПАЛЬНОЕ БЮДЖЕТНОЕ ОБЩЕОБРАЗОВАТЕЛЬНОЕ УЧРЕЖДЕНИЕ "БУРЕТСКАЯ СРЕДНЯЯ ОБЩЕОБРАЗОВАТЕЛЬНАЯ ШКОЛА"</t>
  </si>
  <si>
    <t>МБОУ БОХАНСКАЯ СОШ №2</t>
  </si>
  <si>
    <t>МУНИЦИПАЛЬНОЕ БЮДЖЕТНОЕ ОБЩЕОБРАЗОВАТЕЛЬНОЕ УЧРЕЖДЕНИЕ БОХАНСКАЯ СРЕДНЯЯ ОБЩЕОБРАЗОВАТЕЛЬНАЯ ШКОЛА №2</t>
  </si>
  <si>
    <t>МБОУ "БОХАНСКАЯ СОШ №1"</t>
  </si>
  <si>
    <t>МУНИЦИПАЛЬНОЕ БЮДЖЕТНОЕ ОБЩЕОБРАЗОВАТЕЛЬНОЕ УЧРЕЖДЕНИЕ "БОХАНСКАЯ СРЕДНЯЯ ОБЩЕОБРАЗОВАТЕЛЬНАЯ ШКОЛА №1"</t>
  </si>
  <si>
    <t>МБОУ "АЛЕКСАНДРОВСКАЯ СОШ"</t>
  </si>
  <si>
    <t>МУНИЦИПАЛЬНОЕ БЮДЖЕТНОЕ ОБЩЕОБРАЗОВАТЕЛЬНОЕ УЧРЕЖДЕНИЕ "АЛЕКСАНДРОВСКАЯ СРЕДНЯЯ ОБЩЕОБРАЗОВАТЕЛЬНАЯ ШКОЛА"</t>
  </si>
  <si>
    <t>МБОУ "ВЕРХНЕ-ИДИНСКАЯ СРЕДНЯЯ ОБЩЕОБРАЗОВАТЕЛЬНАЯ ШКОЛА"</t>
  </si>
  <si>
    <t>МУНИЦИПАЛЬНОЕ БЮДЖЕТНОЕ ОБЩЕОБРАЗОВАТЕЛЬНОЕ УЧРЕЖДЕНИЕ "ВЕРХНЕ-ИДИНСКАЯ СРЕДНЯЯ ОБЩЕОБРАЗОВАТЕЛЬНАЯ ШКОЛА"</t>
  </si>
  <si>
    <t>МБДОУ АЛЕКСАНДРОВСКИЙ ДЕТСКИЙСАД</t>
  </si>
  <si>
    <t>МУНИЦИПАЛЬНОЕ БЮДЖЕТНОЕ ДОШКОЛЬНОЕ ОБРАЗОВАТЕЛЬНОЕ УЧРЕЖДЕНИЕ АЛЕКСАНДРОВСКИЙ ДЕТСКИЙ САД</t>
  </si>
  <si>
    <t>МБДОУ "УКЫРСКИЙ Д/С"</t>
  </si>
  <si>
    <t>МУНИЦИПАЛЬНОЕ БЮДЖЕТНОЕ ДОШКОЛЬНОЕ ОБРАЗОВАТЕЛЬНОЕ УЧРЕЖДЕНИЕ "УКЫРСКИЙ ДЕТСКИЙ САД"</t>
  </si>
  <si>
    <t>МБДОУ "ТИХОНОВСКИЙ Д/С"</t>
  </si>
  <si>
    <t>МУНИЦИПАЛЬНОЕ БЮДЖЕТНОЕ ДОШКОЛЬНОЕ ОБРАЗОВАТЕЛЬНОЕ УЧРЕЖДЕНИЕ "ТИХОНОВСКИЙ ДЕТСКИЙ САД"</t>
  </si>
  <si>
    <t>МБДОУ "ТАРАСИНСКИЙ Д/С"</t>
  </si>
  <si>
    <t>МУНИЦИПАЛЬНОЕ БЮДЖЕТНОЕ ДОШКОЛЬНОЕ ОБРАЗОВАТЕЛЬНОЕ УЧРЕЖДЕНИЕ "ТАРАСИНСКИЙ ДЕТСКИЙ САД"</t>
  </si>
  <si>
    <t>МБДОУ "СЕРЕДКИНСКИЙ Д/С"</t>
  </si>
  <si>
    <t>МУНИЦИПАЛЬНОЕ БЮДЖЕТНОЕ ДОШКОЛЬНОЕ ОБРАЗОВАТЕЛЬНОЕ УЧРЕЖДЕНИЕ "СЕРЕДКИНСКИЙ ДЕТСКИЙ САД"</t>
  </si>
  <si>
    <t>3804045984</t>
  </si>
  <si>
    <t>МАУ ДПО "ЦРО"</t>
  </si>
  <si>
    <t>МУНИЦИПАЛЬНОЕ АВТОНОМНОЕ УЧРЕЖДЕНИЕ ДОПОЛНИТЕЛЬНОГО ПРОФЕССИОНАЛЬНОГО ОБРАЗОВАНИЯ "ЦЕНТР РАЗВИТИЯ ОБРАЗОВАНИЯ" МУНИЦИПАЛЬНОГО ОБРАЗОВАНИЯ ГОРОДА БРАТСКА</t>
  </si>
  <si>
    <t>3823029434</t>
  </si>
  <si>
    <t>МБУ ДО "ДЮСШ"</t>
  </si>
  <si>
    <t>МУНИЦИПАЛЬНОЕ БЮДЖЕТНОЕ УЧРЕЖДЕНИЕ ДОПОЛНИТЕЛЬНОГО ОБРАЗОВАНИЯ "ДЕТСКО-ЮНОШЕСКАЯ СПОРТИВНАЯ ШКОЛА"</t>
  </si>
  <si>
    <t>3823029459</t>
  </si>
  <si>
    <t>МКУ ДО "ДДТ"</t>
  </si>
  <si>
    <t>МУНИЦИПАЛЬНОЕ КАЗЕННОЕ УЧРЕЖДЕНИЕ ДОПОЛНИТЕЛЬНОГО ОБРАЗОВАНИЯ "ДОМ ДЕТСКОГО ТВОРЧЕСТВА"</t>
  </si>
  <si>
    <t>3823029240</t>
  </si>
  <si>
    <t>МКОУ "ХАРАНЖИНСКАЯ СОШ"</t>
  </si>
  <si>
    <t>МУНИЦИПАЛЬНОЕ КАЗЕННОЕ ОБЩЕОБРАЗОВАТЕЛЬНОЕ УЧРЕЖДЕНИЕ "ХАРАНЖИНСКАЯ СРЕДНЯЯ ОБЩЕОБРАЗОВАТЕЛЬНАЯ ШКОЛА"</t>
  </si>
  <si>
    <t>3823032476</t>
  </si>
  <si>
    <t>МКОУ "САХАРОВСКАЯ НОШ"</t>
  </si>
  <si>
    <t>МУНИЦИПАЛЬНОЕ КАЗЕННОЕ ОБЩЕОБРАЗОВАТЕЛЬНОЕ УЧРЕЖДЕНИЕ "САХАРОВСКАЯ НАЧАЛЬНАЯ ОБЩЕОБРАЗОВАТЕЛЬНАЯ ШКОЛА"</t>
  </si>
  <si>
    <t>3823029201</t>
  </si>
  <si>
    <t>МКОУ "ШУМИЛОВСКАЯ СОШ"</t>
  </si>
  <si>
    <t>МУНИЦИПАЛЬНОЕ КАЗЕННОЕ  ОБЩЕОБРАЗОВАТЕЛЬНОЕ УЧРЕЖДЕНИЕ "ШУМИЛОВСКАЯ СРЕДНЯЯ ОБЩЕОБРАЗОВАТЕЛЬНАЯ ШКОЛА"</t>
  </si>
  <si>
    <t>3823033127</t>
  </si>
  <si>
    <t>МКОУ "ХУДОБЧИНСКАЯ НАЧАЛЬНАЯ ШКОЛА - ДЕТСКИЙ САД"</t>
  </si>
  <si>
    <t>МУНИЦИПАЛЬНОЕ КАЗЁННОЕ ОБЩЕОБРАЗОВАТЕЛЬНОЕ УЧРЕЖДЕНИЕ ДЛЯ ДЕТЕЙ ДОШКОЛЬНОГО И МЛАДШЕГО ШКОЛЬНОГО ВОЗРАСТА "ХУДОБЧИНСКАЯ НАЧАЛЬНАЯ ШКОЛА - ДЕТСКИЙ САД"</t>
  </si>
  <si>
    <t>3823029233</t>
  </si>
  <si>
    <t>МКОУ "ТЭМИНСКАЯ СОШ"</t>
  </si>
  <si>
    <t>МУНИЦИПАЛЬНОЕ КАЗЁННОЕ ОБЩЕОБРАЗОВАТЕЛЬНОЕ УЧРЕЖДЕНИЕ "ТЭМИНСКАЯ СРЕДНЯЯ ОБЩЕОБРАЗОВАТЕЛЬНАЯ ШКОЛА"</t>
  </si>
  <si>
    <t>3823029402</t>
  </si>
  <si>
    <t>МКОУ "ТУРМАНСКАЯ СОШ"</t>
  </si>
  <si>
    <t>МУНИЦИПАЛЬНОЕ КАЗЕННОЕ ОБЩЕОБРАЗОВАТЕЛЬНОЕ УЧРЕЖДЕНИЕ "ТУРМАНСКАЯ СРЕДНЯЯ ОБЩЕОБРАЗОВАТЕЛЬНАЯ ШКОЛА"</t>
  </si>
  <si>
    <t>3823029226</t>
  </si>
  <si>
    <t>МКОУ "ТАРМИНСКАЯ СОШ"</t>
  </si>
  <si>
    <t>МУНИЦИПАЛЬНОЕ КАЗЕННОЕ ОБЩЕОБРАЗОВАТЕЛЬНОЕ УЧРЕЖДЕНИЕ "ТАРМИНСКАЯ СРЕДНЯЯ ОБЩЕОБРАЗОВАТЕЛЬНАЯ ШКОЛА"</t>
  </si>
  <si>
    <t>3823029000</t>
  </si>
  <si>
    <t>МКОУ "ТАНГУЙСКАЯ СОШ"</t>
  </si>
  <si>
    <t>МУНИЦИПАЛЬНОЕ КАЗЕННОЕ ОБЩЕОБРАЗОВАТЕЛЬНОЕ УЧРЕЖДЕНИЕ "ТАНГУЙСКАЯ СРЕДНЯЯ ОБЩЕОБРАЗОВАТЕЛЬНАЯ ШКОЛА"</t>
  </si>
  <si>
    <t>3823032395</t>
  </si>
  <si>
    <t>МКОУ "ПРИРЕЧЕНСКАЯ ООШ"</t>
  </si>
  <si>
    <t>МУНИЦИПАЛЬНОЕ КАЗЕННОЕ ОБЩЕОБРАЗОВАТЕЛЬНОЕ УЧРЕЖДЕНИЕ "ПРИРЕЧЕНСКАЯ ОСНОВНАЯ ОБЩЕОБРАЗОВАТЕЛЬНАЯ ШКОЛА"</t>
  </si>
  <si>
    <t>3823001380</t>
  </si>
  <si>
    <t>МКОУ "ПРИБОЙНОВСКАЯ СОШ"</t>
  </si>
  <si>
    <t>МУНИЦИПАЛЬНОЕ КАЗЁННОЕ ОБЩЕОБРАЗОВАТЕЛЬНОЕ УЧРЕЖДЕНИЕ "ПРИБОЙНОВСКАЯ СРЕДНЯЯ ОБЩЕОБРАЗОВАТЕЛЬНАЯ ШКОЛА"</t>
  </si>
  <si>
    <t>3823028832</t>
  </si>
  <si>
    <t>МКОУ "ПОКОСНИНСКАЯ СОШ"</t>
  </si>
  <si>
    <t>МУНИЦИПАЛЬНОЕ КАЗЕННОЕ ОБЩЕОБРАЗОВАТЕЛЬНОЕ УЧРЕЖДЕНИЕ "ПОКОСНИНСКАЯ СРЕДНЯЯ ОБЩЕОБРАЗОВАТЕЛЬНАЯ ШКОЛА"</t>
  </si>
  <si>
    <t>3823029346</t>
  </si>
  <si>
    <t>МКОУ "ОЗЕРНИНСКАЯ СОШ"</t>
  </si>
  <si>
    <t>МУНИЦИПАЛЬНОЕ КАЗЕННОЕ ОБЩЕОБРАЗОВАТЕЛЬНОЕ УЧРЕЖДЕНИЕ "ОЗЕРНИНСКАЯ СРЕДНЯЯ ОБЩЕОБРАЗОВАТЕЛЬНАЯ ШКОЛА"</t>
  </si>
  <si>
    <t>МКДОУ ДЕТСКИЙ САД " КОЛОСОК"</t>
  </si>
  <si>
    <t>МУНИЦИПАЛЬНОЕ КАЗЁННОЕ ДОШКОЛЬНОЕ ОБРАЗОВАТЕЛЬНОЕ УЧРЕЖДЕНИЕ ДЕТСКИЙ САД "КОЛОСОК"</t>
  </si>
  <si>
    <t>МКДОУ ДЕТСКИЙ САД "ЖАРОК"</t>
  </si>
  <si>
    <t>МУНИЦИПАЛЬНОЕ КАЗЕННОЕ ДОШКОЛЬНОЕ ОБРАЗОВАТЕЛЬНОЕ УЧРЕЖДЕНИЕ ДЕТСКИЙ САД "ЖАРОК"</t>
  </si>
  <si>
    <t>МКДОУ ДЕТСКИЙ САД "БЕРЁЗКА"</t>
  </si>
  <si>
    <t>МУНИЦИПАЛЬНОЕ КАЗЁННОЕ ДОШКОЛЬНОЕ ОБРАЗОВАТЕЛЬНОЕ УЧРЕЖДЕНИЕ ДЕТСКИЙ САД "БЕРЁЗКА"</t>
  </si>
  <si>
    <t>МКДОУ "МАЛЫШКА"</t>
  </si>
  <si>
    <t>МУНИЦИПАЛЬНОЕ КАЗЁННОЕ ДОШКОЛЬНОЕ ОБРАЗОВАТЕЛЬНОЕ УЧРЕЖДЕНИЕ ДЕТСКИЙ САД "МАЛЫШКА"</t>
  </si>
  <si>
    <t>МКДОУ ДЕТСКИЙ САД "МАЛИНКА"</t>
  </si>
  <si>
    <t>МУНИЦИПАЛЬНОЕ КАЗЕННОЕ ДОШКОЛЬНОЕ ОБРАЗОВАТЕЛЬНОЕ УЧРЕЖДЕНИЕ ДЕТСКИЙ САД "МАЛИНКА"</t>
  </si>
  <si>
    <t>МКДОУ ДЕТСКИЙ САД "ЛЕСОВИЧОК"</t>
  </si>
  <si>
    <t>МУНИЦИПАЛЬНОЕ КАЗЕННОЕ ДОШКОЛЬНОЕ ОБРАЗОВАТЕЛЬНОЕ УЧРЕЖДЕНИЕ  ДЕТСКИЙ САД "ЛЕСОВИЧОК"</t>
  </si>
  <si>
    <t>МКДОУ ДЕТСКИЙ САД "БУРАТИНО"</t>
  </si>
  <si>
    <t>МУНИЦИПАЛЬНОЕ КАЗЁННОЕ ДОШКОЛЬНОЕ ОБРАЗОВАТЕЛЬНОЕ УЧРЕЖДЕНИЕ ДЕТСКИЙ САД "БУРАТИНО"</t>
  </si>
  <si>
    <t>МКДОУ ДЕТСКИЙ САД " БРУСНИЧКА"</t>
  </si>
  <si>
    <t>МУНИЦИПАЛЬНОЕ КАЗЕННОЕ ДОШКОЛЬНОЕ ОБРАЗОВАТЕЛЬНОЕ УЧРЕЖДЕНИЕ ДЕТСКИЙ САД "БРУСНИЧКА"</t>
  </si>
  <si>
    <t>МКДОУ "БЕРЕЗКА"</t>
  </si>
  <si>
    <t>МУНИЦИПАЛЬНОЕ КАЗЁННОЕ ДОШКОЛЬНОЕ ОБРАЗОВАТЕЛЬНОЕ УЧРЕЖДЕНИЕ ОБЩЕРАЗВИВАЮЩЕГО ВИДА ДЕТСКИЙ САД "БЕРЕЗКА"</t>
  </si>
  <si>
    <t>МКДОУ "ОДУВАНЧИК"</t>
  </si>
  <si>
    <t>МУНИЦИПАЛЬНОЕ КАЗЕННОЕ ДОШКОЛЬНОЕ ОБРАЗОВАТЕЛЬНОЕ УЧРЕЖДЕНИЕ ДЕТСКИЙ САД "ОДУВАНЧИК"</t>
  </si>
  <si>
    <t>МКДОУ "ДЮЙМОВОЧКА"</t>
  </si>
  <si>
    <t>МУНИЦИПАЛЬНОЕ КАЗЕННОЕ ДОШКОЛЬНОЕ ОБРАЗОВАТЕЛЬНОЕ УЧРЕЖДЕНИЕ ДЕТСКИЙ САД "ДЮЙМОВОЧКА"</t>
  </si>
  <si>
    <t>3823029145</t>
  </si>
  <si>
    <t>МКОУ "НОВОДОЛОНОВСКАЯ СОШ"</t>
  </si>
  <si>
    <t>МУНИЦИПАЛЬНОЕ КАЗЁННОЕ ОБЩЕОБРАЗОВАТЕЛЬНОЕ УЧРЕЖДЕНИЕ  "НОВОДОЛОНОВСКАЯ СРЕДНЯЯ ОБЩЕОБРАЗОВАТЕЛЬНАЯ ШКОЛА"</t>
  </si>
  <si>
    <t>3823029120</t>
  </si>
  <si>
    <t>МКОУ "НАРАТАЕВСКАЯ СОШ"</t>
  </si>
  <si>
    <t>МУНИЦИПАЛЬНОЕ КАЗЕННОЕ ОБЩЕОБРАЗОВАТЕЛЬНОЕ УЧРЕЖДЕНИЕ "НАРАТАЕВСКАЯ СРЕДНЯЯ ОБЩЕОБРАЗОВАТЕЛЬНАЯ ШКОЛА"</t>
  </si>
  <si>
    <t>3823029113</t>
  </si>
  <si>
    <t>МКОУ "МАМЫРСКАЯ СОШ"</t>
  </si>
  <si>
    <t>МУНИЦИПАЛЬНОЕ КАЗЁННОЕ ОБЩЕОБРАЗОВАТЕЛЬНОЕ УЧРЕЖДЕНИЕ "МАМЫРСКАЯ СРЕДНЯЯ ОБЩЕОБРАЗОВАТЕЛЬНАЯ ШКОЛА"</t>
  </si>
  <si>
    <t>3823032370</t>
  </si>
  <si>
    <t>МКОУ "ЛЕОНОВСКАЯ ООШ"</t>
  </si>
  <si>
    <t>МУНИЦИПАЛЬНОЕ КАЗЕННОЕ  ОБЩЕОБРАЗОВАТЕЛЬНОЕ УЧРЕЖДЕНИЕ "ЛЕОНОВСКАЯ ОСНОВНАЯ ОБЩЕОБРАЗОВАТЕЛЬНАЯ ШКОЛА"</t>
  </si>
  <si>
    <t>3823032388</t>
  </si>
  <si>
    <t>МКОУ "КУМЕЙСКАЯ ООШ"</t>
  </si>
  <si>
    <t>МУНИЦИПАЛЬНОЕ КАЗЕННОЕ ОБЩЕОБРАЗОВАТЕЛЬНОЕ УЧРЕЖДЕНИЕ "КУМЕЙСКАЯ ОСНОВНАЯ ОБЩЕОБРАЗОВАТЕЛЬНАЯ ШКОЛА"</t>
  </si>
  <si>
    <t>3823029219</t>
  </si>
  <si>
    <t>МКОУ "КУЗНЕЦОВСКАЯ СОШ"</t>
  </si>
  <si>
    <t>МУНИЦИПАЛЬНОЕ КАЗЕННОЕ ОБЩЕОБРАЗОВАТЕЛЬНОЕ УЧРЕЖДЕНИЕ "КУЗНЕЦОВСКАЯ СРЕДНЯЯ ОБЩЕОБРАЗОВАТЕЛЬНАЯ  ШКОЛА"</t>
  </si>
  <si>
    <t>3823029096</t>
  </si>
  <si>
    <t>МКОУ "КУВАТСКАЯ СОШ"</t>
  </si>
  <si>
    <t>МУНИЦИПАЛЬНОЕ КАЗЁННОЕ ОБЩЕОБРАЗОВАТЕЛЬНОЕ УЧРЕЖДЕНИЕ "КУВАТСКАЯ СРЕДНЯЯ ОБЩЕОБРАЗОВАТЕЛЬНАЯ ШКОЛА"</t>
  </si>
  <si>
    <t>3823029410</t>
  </si>
  <si>
    <t>МКОУ "КОБЛЯКОВСКАЯ СОШ"</t>
  </si>
  <si>
    <t>МУНИЦИПАЛЬНОЕ КАЗЕННОЕ ОБЩЕОБРАЗОВАТЕЛЬНОЕ УЧРЕЖДЕНИЕ "КОБЛЯКОВСКАЯ СРЕДНЯЯ ОБЩЕОБРАЗОВАТЕЛЬНАЯ ШКОЛА"</t>
  </si>
  <si>
    <t>3823031828</t>
  </si>
  <si>
    <t>МКОУ "КОБИНСКАЯ ООШ"</t>
  </si>
  <si>
    <t>МУНИЦИПАЛЬНОЕ КАЗЕННОЕ ОБЩЕОБРАЗОВАТЕЛЬНОЕ УЧРЕЖДЕНИЕ "КОБИНСКАЯ ОСНОВНАЯ ОБЩЕОБРАЗОВАТЕЛЬНАЯ ШКОЛА"</t>
  </si>
  <si>
    <t>3823029385</t>
  </si>
  <si>
    <t>МКОУ "КЛЮЧИ-БУЛАКСКАЯ СОШ"</t>
  </si>
  <si>
    <t>МУНИЦИПАЛЬНОЕ КАЗЁННОЕ ОБЩЕОБРАЗОВАТЕЛЬНОЕ УЧРЕЖДЕНИЕ "КЛЮЧИ-БУЛАКСКАЯ СРЕДНЯЯ ОБЩЕОБРАЗОВАТЕЛЬНАЯ ШКОЛА"</t>
  </si>
  <si>
    <t>3823029353</t>
  </si>
  <si>
    <t>МКОУ "КЕЖЕМСКАЯ СОШ"</t>
  </si>
  <si>
    <t>МУНИЦИПАЛЬНОЕ КАЗЕННОЕ ОБЩЕОБРАЗОВАТЕЛЬНОЕ УЧРЕЖДЕНИЕ "КЕЖЕМСКАЯ СРЕДНЯЯ ОБЩЕОБРАЗОВАТЕЛЬНАЯ ШКОЛА"</t>
  </si>
  <si>
    <t>3823032229</t>
  </si>
  <si>
    <t>МКОУ "КАРДОЙСКАЯ ООШ"</t>
  </si>
  <si>
    <t>МУНИЦИПАЛЬНОЕ КАЗЕННОЕ ОБЩЕОБРАЗОВАТЕЛЬНОЕ УЧРЕЖДЕНИЕ "КАРДОЙСКАЯ ОСНОВНАЯ ОБЩЕОБРАЗОВАТЕЛЬНАЯ ШКОЛА"</t>
  </si>
  <si>
    <t>3823029321</t>
  </si>
  <si>
    <t>МКОУ "КАЛТУКСКАЯ СОШ"</t>
  </si>
  <si>
    <t>МУНИЦИПАЛЬНОЕ КАЗЕННОЕ ОБЩЕОБРАЗОВАТЕЛЬНОЕ УЧРЕЖДЕНИЕ "КАЛТУКСКАЯ СРЕДНЯЯ ОБЩЕОБРАЗОВАТЕЛЬНАЯ ШКОЛА"</t>
  </si>
  <si>
    <t>3823001421</t>
  </si>
  <si>
    <t>МКОУ "ИЛИРСКАЯ СОШ №2"</t>
  </si>
  <si>
    <t>МУНИЦИПАЛЬНОЕ КАЗЁННОЕ ОБЩЕОБРАЗОВАТЕЛЬНОЕ УЧРЕЖДЕНИЕ "ИЛИРСКАЯ СРЕДНЯЯ ОБЩЕОБРАЗОВАТЕЛЬНАЯ ШКОЛА №2"</t>
  </si>
  <si>
    <t>3823029297</t>
  </si>
  <si>
    <t>МКОУ "ИЛИРСКАЯ СОШ №1"</t>
  </si>
  <si>
    <t>МУНИЦИПАЛЬНОЕ КАЗЁННОЕ ОБЩЕОБРАЗОВАТЕЛЬНОЕ УЧРЕЖДЕНИЕ "ИЛИРСКАЯ СРЕДНЯЯ ОБЩЕОБРАЗОВАТЕЛЬНАЯ ШКОЛА № 1"</t>
  </si>
  <si>
    <t>3823029184</t>
  </si>
  <si>
    <t>МКОУ "ЗЯБИНСКАЯ СОШ"</t>
  </si>
  <si>
    <t>МУНИЦИПАЛЬНОЕ КАЗЕННОЕ ОБЩЕОБРАЗОВАТЕЛЬНОЕ УЧРЕЖДЕНИЕ "ЗЯБИНСКАЯ СРЕДНЯЯ ОБЩЕОБРАЗОВАТЕЛЬНАЯ ШКОЛА"</t>
  </si>
  <si>
    <t>3823029360</t>
  </si>
  <si>
    <t>МКОУ "ДОБЧУРСКАЯ СОШ"</t>
  </si>
  <si>
    <t>МУНИЦИПАЛЬНОЕ КАЗЁННОЕ ОБЩЕОБРАЗОВАТЕЛЬНОЕ УЧРЕЖДЕНИЕ "ДОБЧУРСКАЯ СРЕДНЯЯ ОБЩЕОБРАЗОВАТЕЛЬНАЯ ШКОЛА"</t>
  </si>
  <si>
    <t>3823029466</t>
  </si>
  <si>
    <t>МКОУ "ВИХОРЕВСКАЯ ВСОШ"</t>
  </si>
  <si>
    <t>МУНИЦИПАЛЬНОЕ КАЗЁННОЕ ОБЩЕОБРАЗОВАТЕЛЬНОЕ УЧРЕЖДЕНИЕ "ВИХОРЕВСКАЯ ВЕЧЕРНЯЯ (СМЕННАЯ) ОБЩЕОБРАЗОВАТЕЛЬНАЯ ШКОЛА"</t>
  </si>
  <si>
    <t>3823001397</t>
  </si>
  <si>
    <t>МКОУ "ВИХОРЕВСКАЯ СОШ №2"</t>
  </si>
  <si>
    <t>МУНИЦИПАЛЬНОЕ КАЗЁННОЕ ОБЩЕОБРАЗОВАТЕЛЬНОЕ УЧРЕЖДЕНИЕ "ВИХОРЕВСКАЯ СРЕДНЯЯ ОБЩЕОБРАЗОВАТЕЛЬНАЯ ШКОЛА №2"</t>
  </si>
  <si>
    <t>3823029272</t>
  </si>
  <si>
    <t>МКОУ "ВИХОРЕВСКАЯ СОШ №10"</t>
  </si>
  <si>
    <t>МУНИЦИПАЛЬНОЕ КАЗЁННОЕ ОБЩЕОБРАЗОВАТЕЛЬНОЕ УЧРЕЖДЕНИЕ "ВИХОРЕВСКАЯ СРЕДНЯЯ ОБЩЕОБРАЗОВАТЕЛЬНАЯ ШКОЛА № 10"</t>
  </si>
  <si>
    <t>3823029280</t>
  </si>
  <si>
    <t>МКОУ "ВИХОРЕВСКАЯ СОШ №1"</t>
  </si>
  <si>
    <t>МУНИЦИПАЛЬНОЕ КАЗЕННОЕ ОБЩЕОБРАЗОВАТЕЛЬНОЕ УЧРЕЖДЕНИЕ "ВИХОРЕВСКАЯ СРЕДНЯЯ ОБЩЕОБРАЗОВАТЕЛЬНАЯ ШКОЛА № 1"</t>
  </si>
  <si>
    <t>3823032469</t>
  </si>
  <si>
    <t>МКОУ "БУРНИНСКАЯ НОШ"</t>
  </si>
  <si>
    <t>МУНИЦИПАЛЬНОЕ КАЗЕННОЕ ОБЩЕОБРАЗОВАТЕЛЬНОЕ УЧРЕЖДЕНИЕ "БУРНИНСКАЯ НАЧАЛЬНАЯ ОБЩЕОБРАЗОВАТЕЛЬНАЯ ШКОЛА"</t>
  </si>
  <si>
    <t>3823029307</t>
  </si>
  <si>
    <t>МКОУ "БОРОВСКАЯ СОШ"</t>
  </si>
  <si>
    <t>МУНИЦИПАЛЬНОЕ КАЗЕННОЕ ОБЩЕОБРАЗОВАТЕЛЬНОЕ УЧРЕЖДЕНИЕ "БОРОВСКАЯ СРЕДНЯЯ ОБЩЕОБРАЗОВАТЕЛЬНАЯ ШКОЛА"</t>
  </si>
  <si>
    <t>3823029314</t>
  </si>
  <si>
    <t>МКОУ "БОЛЬШЕОКИНСКАЯ СОШ"</t>
  </si>
  <si>
    <t>МУНИЦИПАЛЬНОЕ КАЗЁННОЕ ОБЩЕОБРАЗОВАТЕЛЬНОЕ УЧРЕЖДЕНИЕ "БОЛЬШЕОКИНСКАЯ СРЕДНЯЯ ОБЩЕОБРАЗОВАТЕЛЬНАЯ ШКОЛА"</t>
  </si>
  <si>
    <t>3823032860</t>
  </si>
  <si>
    <t>МКОУ "БАРЧИМСКАЯ НАЧАЛЬНАЯ ШКОЛА-ДЕТСКИЙ САД"</t>
  </si>
  <si>
    <t>МУНИЦИПАЛЬНОЕ КАЗЁННОЕ ОБЩЕОБРАЗОВАТЕЛЬНОЕ УЧРЕЖДЕНИЕ ДЛЯ ДЕТЕЙ ДОШКОЛЬНОГО И МЛАДШЕГО ШКОЛЬНОГО ВОЗРАСТА "БАРЧИМСКАЯ НАЧАЛЬНАЯ ШКОЛА-ДЕТСКИЙ САД"</t>
  </si>
  <si>
    <t>3823029378</t>
  </si>
  <si>
    <t>МКОУ "АЛЕКСАНДРОВСКАЯ СОШ"</t>
  </si>
  <si>
    <t>МУНИЦИПАЛЬНОЕ КАЗЁННОЕ ОБЩЕОБРАЗОВАТЕЛЬНОЕ УЧРЕЖДЕНИЕ "АЛЕКСАНДРОВСКАЯ СРЕДНЯЯ ОБЩЕОБРАЗОВАТЕЛЬНАЯ ШКОЛА"</t>
  </si>
  <si>
    <t>МКДОУ Д/С "ЁЛОЧКА"</t>
  </si>
  <si>
    <t>МУНИЦИПАЛЬНОЕ КАЗЕННОЕ ДОШКОЛЬНОЕ ОБРАЗОВАТЕЛЬНОЕ УЧРЕЖДЕНИЕ ОБЩЕРАЗВИВАЮЩЕГО ВИДА ДЕТСКИЙ САД "ЁЛОЧКА"</t>
  </si>
  <si>
    <t>МКДОУ ДЕТСКИЙ САД "ТОПОЛЕК"</t>
  </si>
  <si>
    <t>МУНИЦИПАЛЬНОЕ КАЗЁННОЕ ДОШКОЛЬНОЕ ОБРАЗОВАТЕЛЬНОЕ УЧРЕЖДЕНИЕ ДЕТСКИЙ САД "ТОПОЛЕК"</t>
  </si>
  <si>
    <t>МКДОУ ДЕТСКИЙ САД "ТОПОЛЁК"</t>
  </si>
  <si>
    <t>МУНИЦИПАЛЬНОЕ КАЗЕННОЕ ДОШКОЛЬНОЕ ОБРАЗОВАТЕЛЬНОЕ УЧРЕЖДЕНИЕ ДЕТСКИЙ САД "ТОПОЛЁК"</t>
  </si>
  <si>
    <t>МКДОУ "СОЛНЫШКО"</t>
  </si>
  <si>
    <t>МУНИЦИПАЛЬНОЕ КАЗЁННОЕ ДОШКОЛЬНОЕ ОБРАЗОВАТЕЛЬНОЕ УЧРЕЖДЕНИЕ  ДЕТСКИЙ САД "СОЛНЫШКО" С.КЛЮЧИ-БУЛАК</t>
  </si>
  <si>
    <t>МКДОУ ДЕТСКИЙ САД "СКАЗКА"</t>
  </si>
  <si>
    <t>МУНИЦИПАЛЬНОЕ КАЗЁННОЕ ДОШКОЛЬНОЕ ОБРАЗОВАТЕЛЬНОЕ УЧРЕЖДЕНИЕ ДЕТСКИЙ САД ОБЩЕРАЗВИВАЮЩЕГО ВИДА "СКАЗКА"</t>
  </si>
  <si>
    <t>МКДОУ ДЕТСКИЙ САД "СИБИРЯЧОК"</t>
  </si>
  <si>
    <t>МУНИЦИПАЛЬНОЕ КАЗЕННОЕ ДОШКОЛЬНОЕ ОБРАЗОВАТЕЛЬНОЕ УЧРЕЖДЕНИЕ ДЕТСКИЙ САД "СИБИРЯЧОК"</t>
  </si>
  <si>
    <t>МКДОУ ДЕТСКИЙ САД  "СВЕТЛЯЧОК"</t>
  </si>
  <si>
    <t>МУНИЦИПАЛЬНОЕ КАЗЁННОЕ ДОШКОЛЬНОЕ ОБРАЗОВАТЕЛЬНОЕ УЧРЕЖДЕНИЕ ДЕТСКИЙ САД "СВЕТЛЯЧОК"</t>
  </si>
  <si>
    <t>МКДОУ ДЕТСКИЙ САД "СВЕТЛЯЧОК"</t>
  </si>
  <si>
    <t>МКДОУ ДЕТСКИЙ САД "РУЧЕЕК"</t>
  </si>
  <si>
    <t>МУНИЦИПАЛЬНОЕ КАЗЕННОЕ ДОШКОЛЬНОЕ ОБРАЗОВАТЕЛЬНОЕ УЧРЕЖДЕНИЕ  ДЕТСКИЙ САД "РУЧЕЕК"</t>
  </si>
  <si>
    <t>МУНИЦИПАЛЬНОЕ КАЗЕННОЕ ДОШКОЛЬНОЕ ОБРАЗОВАТЕЛЬНОЕ УЧРЕЖДЕНИЕ ДЕТСКИЙ САД "РУЧЕЕК"</t>
  </si>
  <si>
    <t>МКДОУ ДЕТСКИЙ САД "РОМАШКА"</t>
  </si>
  <si>
    <t>МУНИЦИПАЛЬНОЕ КАЗЕННОЕ ДОШКОЛЬНОЕ ОБРАЗОВАТЕЛЬНОЕ УЧРЕЖДЕНИЕ ДЕТСКИЙ САД "РОМАШКА"</t>
  </si>
  <si>
    <t>МКДОУ ДЕТСКИЙ САД "ОЗЕРКИ"</t>
  </si>
  <si>
    <t>МУНИЦИПАЛЬНОЕ КАЗЁННОЕ ДОШКОЛЬНОЕ ОБРАЗОВАТЕЛЬНОЕ УЧРЕЖДЕНИЕ  ДЕТСКИЙ САД "ОЗЕРКИ"</t>
  </si>
  <si>
    <t>3823029339</t>
  </si>
  <si>
    <t>МКОУ "КАРАХУНСКАЯ СОШ"</t>
  </si>
  <si>
    <t>МУНИЦИПАЛЬНОЕ КАЗЕННОЕ  ОБЩЕОБРАЗОВАТЕЛЬНОЕ УЧРЕЖДЕНИЕ "КАРАХУНСКАЯ СРЕДНЯЯ ОБЩЕОБРАЗОВАТЕЛЬНАЯ ШКОЛА"</t>
  </si>
  <si>
    <t>3823032081</t>
  </si>
  <si>
    <t>МКОУ "ДУБЫНИНСКАЯ ООШ"</t>
  </si>
  <si>
    <t>МУНИЦИПАЛЬНОЕ КАЗЁННОЕ ОБЩЕОБРАЗОВАТЕЛЬНОЕ УЧРЕЖДЕНИЕ "ДУБЫНИНСКАЯ ОСНОВНАЯ ОБЩЕОБРАЗОВАТЕЛЬНАЯ ШКОЛА"</t>
  </si>
  <si>
    <t>3823029265</t>
  </si>
  <si>
    <t>МКОУ "ВИХОРЕВСКАЯ СОШ №101"</t>
  </si>
  <si>
    <t>МУНИЦИПАЛЬНОЕ КАЗЁННОЕ ОБЩЕОБРАЗОВАТЕЛЬНОЕ УЧРЕЖДЕНИЕ "ВИХОРЕВСКАЯ СРЕДНЯЯ ОБЩЕОБРАЗОВАТЕЛЬНАЯ ШКОЛА №101"</t>
  </si>
  <si>
    <t>МКДОУ ДЕТСКИЙ САД "ЧЕРЕМУШКА"</t>
  </si>
  <si>
    <t>МУНИЦИПАЛЬНОЕ КАЗЕННОЕ ДОШКОЛЬНОЕ ОБРАЗОВАТЕЛЬНОЕ УЧРЕЖДЕНИЕ  ДЕТСКИЙ САД "ЧЕРЕМУШКА"</t>
  </si>
  <si>
    <t>МКДОУ Д/С № 4 "ГЕОЛОГ"</t>
  </si>
  <si>
    <t>МУНИЦИПАЛЬНОЕ КАЗЁННОЕ ДОШКОЛЬНОЕ ОБРАЗОВАТЕЛЬНОЕ УЧРЕЖДЕНИЕ ДЕТСКИЙ САД № 4 "ГЕОЛОГ"</t>
  </si>
  <si>
    <t>ЛУКИНОВСКАЯ ШКОЛА</t>
  </si>
  <si>
    <t>МУНИЦИПАЛЬНОЕ КАЗЁННОЕ ОБЩЕОБРАЗОВАТЕЛЬНОЕ УЧРЕЖДЕНИЕ ЛУКИНОВСКАЯ ОСНОВНАЯ ОБЩЕОБРАЗОВАТЕЛЬНАЯ ШКОЛА</t>
  </si>
  <si>
    <t>ЗНАМЕНСКАЯ СРЕДНЯЯ ШКОЛА</t>
  </si>
  <si>
    <t>МУНИЦИПАЛЬНОЕ КАЗЁННОЕ ОБЩЕОБРАЗОВАТЕЛЬНОЕ УЧРЕЖДЕНИЕ ЗНАМЕНСКАЯ СРЕДНЯЯ ОБЩЕОБРАЗОВАТЕЛЬНАЯ ШКОЛА</t>
  </si>
  <si>
    <t>ЖИГАЛОВСКАЯ СОШ № 1</t>
  </si>
  <si>
    <t>МУНИЦИПАЛЬНОЕ КАЗЕННОЕ ОБЩЕОБРАЗОВАТЕЛЬНОЕ УЧРЕЖДЕНИЕ ЖИГАЛОВСКАЯ СРЕДНЯЯ ОБЩЕОБРАЗОВАТЕЛЬНАЯ ШКОЛА № 1 ИМ. Г.Г. МАЛКОВА</t>
  </si>
  <si>
    <t>ДОУ Д/С № 5</t>
  </si>
  <si>
    <t>МУНИЦИПАЛЬНОЕ КАЗЁННОЕ ДОШКОЛЬНОЕ ОБРАЗОВАТЕЛЬНОЕ УЧРЕЖДЕНИЕ ДЕТСКИЙ САД № 5</t>
  </si>
  <si>
    <t>ДОМ ТВОРЧЕСТВА</t>
  </si>
  <si>
    <t>МУНИЦИПАЛЬНОЕ КАЗЁННОЕ УЧРЕЖДЕНИЕ ДОПОЛНИТЕЛЬНОГО ОБРАЗОВАНИЯ "ДОМ ТВОРЧЕСТВА"</t>
  </si>
  <si>
    <t>ДЕТСКИЙ САД № 9</t>
  </si>
  <si>
    <t>МУНИЦИПАЛЬНОЕ КАЗЁННОЕ ДОШКОЛЬНОЕ ОБРАЗОВАТЕЛЬНОЕ УЧРЕЖДЕНИЕ ДЕТСКИЙ САД № 9</t>
  </si>
  <si>
    <t>ДЕТСКИЙ САД № 7</t>
  </si>
  <si>
    <t>МУНИЦИПАЛЬНОЕ КАЗЁННОЕ ДОШКОЛЬНОЕ ОБРАЗОВАТЕЛЬНОЕ УЧРЕЖДЕНИЕ ДЕТСКИЙ САД № 7</t>
  </si>
  <si>
    <t>ДЕТСКИЙ САД № 12 "ЯКОРЁК"</t>
  </si>
  <si>
    <t>МУНИЦИПАЛЬНОЕ КАЗЁННОЕ ДОШКОЛЬНОЕ ОБРАЗОВАТЕЛЬНОЕ УЧРЕЖДЕНИЕ ДЕТСКИЙ САД № 12 "ЯКОРЁК"</t>
  </si>
  <si>
    <t>ДЕТСКИЙ САД № 11 С ДАЛЬНЯЯ ЗАКОРА</t>
  </si>
  <si>
    <t>МУНИЦИПАЛЬНОЕ КАЗЁННОЕ ДОШКОЛЬНОЕ ОБРАЗОВАТЕЛЬНОЕ УЧРЕЖДЕНИЕ ДЕТСКИЙ САД № 11</t>
  </si>
  <si>
    <t>ДЕТСКИЙ САД № 10</t>
  </si>
  <si>
    <t>МУНИЦИПАЛЬНОЕ КАЗЁННОЕ ДОШКОЛЬНОЕ ОБРАЗОВАТЕЛЬНОЕ УЧРЕЖДЕНИЕ ДЕТСКИЙ САД № 10 "РОДНИЧОК"</t>
  </si>
  <si>
    <t>ДЕТСКИЙ САД № 6 С ЧИКАН</t>
  </si>
  <si>
    <t>МУНИЦИПАЛЬНОЕ КАЗЁННОЕ ДОШКОЛЬНОЕ ОБРАЗОВАТЕЛЬНОЕ УЧРЕЖДЕНИЕ ДЕТСКИЙ САД № 6 С ЧИКАН</t>
  </si>
  <si>
    <t>МУНИЦИПАЛЬНОЕ БЮДЖЕТНОЕ ДОШКОЛЬНОЕ ОБРАЗОВАТЕЛЬНОЕ УЧРЕЖДЕНИЕ "ДЕТСКИЙ САД № 10"</t>
  </si>
  <si>
    <t>МБДОУ "ДЕТСКИЙ САД № 10"</t>
  </si>
  <si>
    <t>МУНИЦИПАЛЬНОЕ БЮДЖЕТНОЕ ДОШКОЛЬНОЕ ОБРАЗОВАТЕЛЬНОЕ УЧРЕЖДЕНИЕ "ДЕТСКИЙ САД № 15"</t>
  </si>
  <si>
    <t>МБДОУ "ДЕТСКИЙ САД № 15"</t>
  </si>
  <si>
    <t>МУНИЦИПАЛЬНОЕ БЮДЖЕТНОЕ ДОШКОЛЬНОЕ ОБРАЗОВАТЕЛЬНОЕ УЧРЕЖДЕНИЕ "ДЕТСКИЙ САД № 4"</t>
  </si>
  <si>
    <t>МБДОУ "ДЕТСКИЙ САД № 4"</t>
  </si>
  <si>
    <t>МУНИЦИПАЛЬНОЕ БЮДЖЕТНОЕ ДОШКОЛЬНОЕ ОБРАЗОВАТЕЛЬНОЕ УЧРЕЖДЕНИЕ "ДЕТСКИЙ САД №14"</t>
  </si>
  <si>
    <t>МБДОУ "ДЕТСКИЙ САД №14"</t>
  </si>
  <si>
    <t>МУНИЦИПАЛЬНОЕ БЮДЖЕТНОЕ ДОШКОЛЬНОЕ ОБРАЗОВАТЕЛЬНОЕ УЧРЕЖДЕНИЕ "ДЕТСКИЙ САД № 16"</t>
  </si>
  <si>
    <t>МБДОУ "ДЕТСКИЙ САД № 16"</t>
  </si>
  <si>
    <t>МУНИЦИПАЛЬНОЕ БЮДЖЕТНОЕ ДОШКОЛЬНОЕ ОБРАЗОВАТЕЛЬНОЕ УЧРЕЖДЕНИЕ "ДЕТСКИЙ САД № 171"</t>
  </si>
  <si>
    <t>МБДОУ "ДЕТСКИЙ САД № 171"</t>
  </si>
  <si>
    <t>МУНИЦИПАЛЬНОЕ БЮДЖЕТНОЕ ДОШКОЛЬНОЕ ОБРАЗОВАТЕЛЬНОЕ УЧРЕЖДЕНИЕ "ДЕТСКИЙ САД № 212"</t>
  </si>
  <si>
    <t>МБДОУ "ДЕТСКИЙ САД № 212"</t>
  </si>
  <si>
    <t>МУНИЦИПАЛЬНОЕ БЮДЖЕТНОЕ ОБЩЕОБРАЗОВАТЕЛЬНОЕ УЧРЕЖДЕНИЕ "СРЕДНЯЯ ОБЩЕОБРАЗОВАТЕЛЬНАЯ ШКОЛА № 26"</t>
  </si>
  <si>
    <t>МБОУ "СОШ № 26"</t>
  </si>
  <si>
    <t>МУНИЦИПАЛЬНОЕ БЮДЖЕТНОЕ ОБЩЕОБРАЗОВАТЕЛЬНОЕ УЧРЕЖДЕНИЕ "СРЕДНЯЯ ОБЩЕОБРАЗОВАТЕЛЬНАЯ ШКОЛА № 8"</t>
  </si>
  <si>
    <t>МБОУ "СОШ № 8"</t>
  </si>
  <si>
    <t>МУНИЦИПАЛЬНОЕ БЮДЖЕТНОЕ ДОШКОЛЬНОЕ ОБРАЗОВАТЕЛЬНОЕ УЧРЕЖДЕНИЕ "ДЕТСКИЙ САД № 7"</t>
  </si>
  <si>
    <t>МБДОУ "ДЕТСКИЙ САД № 7"</t>
  </si>
  <si>
    <t>МУНИЦИПАЛЬНОЕ БЮДЖЕТНОЕ ОБЩЕОБРАЗОВАТЕЛЬНОЕ УЧРЕЖДЕНИЕ "ЗИМИНСКИЙ ЛИЦЕЙ"</t>
  </si>
  <si>
    <t>МБОУ "ЗИМИНСКИЙ ЛИЦЕЙ"</t>
  </si>
  <si>
    <t>МУНИЦИПАЛЬНОЕ БЮДЖЕТНОЕ ДОШКОЛЬНОЕ ОБРАЗОВАТЕЛЬНОЕ УЧРЕЖДЕНИЕ "ДЕТСКИЙ САД № 56"</t>
  </si>
  <si>
    <t>МБДОУ "ДЕТСКИЙ САД № 56"</t>
  </si>
  <si>
    <t>МУНИЦИПАЛЬНОЕ БЮДЖЕТНОЕ ОБЩЕОБРАЗОВАТЕЛЬНОЕ УЧРЕЖДЕНИЕ "НАЧАЛЬНАЯ ШКОЛА - ДЕТСКИЙ САД № 11"</t>
  </si>
  <si>
    <t>МБОУ "НАЧАЛЬНАЯ ШКОЛА - ДЕТСКИЙ САД № 11"</t>
  </si>
  <si>
    <t>МУНИЦИПАЛЬНОЕ БЮДЖЕТНОЕ ОБЩЕОБРАЗОВАТЕЛЬНОЕ УЧРЕЖДЕНИЕ "СРЕДНЯЯ ОБЩЕОБРАЗОВАТЕЛЬНАЯ ШКОЛА № 1"</t>
  </si>
  <si>
    <t>МБОУ "СОШ № 1"</t>
  </si>
  <si>
    <t>МУНИЦИПАЛЬНОЕ БЮДЖЕТНОЕ ОБЩЕОБРАЗОВАТЕЛЬНОЕ УЧРЕЖДЕНИЕ "СРЕДНЯЯ ОБЩЕОБРАЗОВАТЕЛЬНАЯ ШКОЛА №10"</t>
  </si>
  <si>
    <t>МУНИЦИПАЛЬНОЕ БЮДЖЕТНОЕ УЧРЕЖДЕНИЕ ДОПОЛНИТЕЛЬНОГО ОБРАЗОВАНИЯ "ДЕТСКО-ЮНОШЕСКАЯ СПОРТИВНАЯ ШКОЛА ИМЕНИ Г.М.СЕРГЕЕВА"</t>
  </si>
  <si>
    <t>МБУ ДО "ДЮСШ ИМЕНИ Г.М.СЕРГЕЕВА"</t>
  </si>
  <si>
    <t>МУНИЦИПАЛЬНОЕ ОБЩЕОБРАЗОВАТЕЛЬНОЕ УЧРЕЖДЕНИЕ БОРОВСКАЯ ОСНОВНАЯ ОБЩЕОБРАЗОВАТЕЛЬНАЯ ШКОЛА</t>
  </si>
  <si>
    <t>МОУ БОРОВСКАЯ ООШ</t>
  </si>
  <si>
    <t>МУНИЦИПАЛЬНОЕ ОБЩЕОБРАЗОВАТЕЛЬНОЕ УЧРЕЖДЕНИЕ БУРИНСКАЯ НАЧАЛЬНАЯ ОБЩЕОБРАЗОВАТЕЛЬНАЯ ШКОЛА</t>
  </si>
  <si>
    <t>МОУ БУРИНСКАЯ НОШ</t>
  </si>
  <si>
    <t>МУНИЦИПАЛЬНОЕ ДОШКОЛЬНОЕ ОБРАЗОВАТЕЛЬНОЕ УЧРЕЖДЕНИЕ ПЕРЕВОЗСКИЙ ДЕТСКИЙ САД "БАГУЛЬНИК"</t>
  </si>
  <si>
    <t>МДОУ ПЕРЕВОЗСКИЙ ДЕТСКИЙ САД "БАГУЛЬНИК"</t>
  </si>
  <si>
    <t>МУНИЦИПАЛЬНОЕ ДОШКОЛЬНОЕ ОБРАЗОВАТЕЛЬНОЕ УЧРЕЖДЕНИЕ Ц-ХАЗАНСКИЙ ДЕТСКИЙ САД "ЁЛОЧКА"</t>
  </si>
  <si>
    <t>МДОУ Ц-ХАЗАНСКИЙ ДЕТСКИЙ САД "ЁЛОЧКА"</t>
  </si>
  <si>
    <t>МУНИЦИПАЛЬНОЕ ДОШКОЛЬНОЕ ОБРАЗОВАТЕЛЬНОЕ УЧРЕЖДЕНИЕ УХТУЙСКИЙ ДЕТСКИЙ САД "ТОПОЛЁК"</t>
  </si>
  <si>
    <t>МДОУ УХТУЙСКИЙ ДЕТСКИЙ САД "ТОПОЛЁК"</t>
  </si>
  <si>
    <t>МУНИЦИПАЛЬНОЕ ОБЩЕОБРАЗОВАТЕЛЬНОЕ УЧРЕЖДЕНИЕ КИМИЛЬТЕЙСКАЯ СРЕДНЯЯ ОБЩЕОБРАЗОВАТЕЛЬНАЯ ШКОЛА</t>
  </si>
  <si>
    <t>МОУ КИМИЛЬТЕЙСКАЯ СОШ</t>
  </si>
  <si>
    <t>МУНИЦИПАЛЬНОЕ ОБЩЕОБРАЗОВАТЕЛЬНОЕ УЧРЕЖДЕНИЕ ЗУЛУМАЙСКАЯ СРЕДНЯЯ ОБЩЕОБРАЗОВАТЕЛЬНАЯ ШКОЛА</t>
  </si>
  <si>
    <t>МОУ ЗУЛУМАЙСКАЯ СОШ</t>
  </si>
  <si>
    <t>МУНИЦИПАЛЬНОЕ ОБЩЕОБРАЗОВАТЕЛЬНОЕ УЧРЕЖДЕНИЕ НОВОЛЕТНИКОВСКАЯ СРЕДНЯЯ ОБЩЕОБРАЗОВАТЕЛЬНАЯ ШКОЛА</t>
  </si>
  <si>
    <t>МОУ НОВОЛЕТНИКОВСКАЯ СОШ</t>
  </si>
  <si>
    <t>МУНИЦИПАЛЬНОЕ ДОШКОЛЬНОЕ ОБРАЗОВАТЕЛЬНОЕ УЧРЕЖДЕНИЕ УСЛОНСКИЙ ДЕТСКИЙ САД "ПОДСНЕЖНИК"</t>
  </si>
  <si>
    <t>МДОУ УСЛОНСКИЙ ДЕТСКИЙ САД "ПОДСНЕЖНИК"</t>
  </si>
  <si>
    <t>МУНИЦИПАЛЬНОЕ ОБЩЕОБРАЗОВАТЕЛЬНОЕ УЧРЕЖДЕНИЕ ВЕРХ-ОКИНСКАЯ ОСНОВНАЯ ОБЩЕОБРАЗОВАТЕЛЬНАЯ ШКОЛА</t>
  </si>
  <si>
    <t>МОУ ВЕРХ-ОКИНСКАЯ ООШ</t>
  </si>
  <si>
    <t>МУНИЦИПАЛЬНОЕ ОБЩЕОБРАЗОВАТЕЛЬНОЕ УЧРЕЖДЕНИЕ Б-ВОРОНЕЖСКАЯ ОСНОВНАЯ ОБЩЕОБРАЗОВАТЕЛЬНАЯ ШКОЛА</t>
  </si>
  <si>
    <t>МОУ Б-ВОРОНЕЖСКАЯ ООШ</t>
  </si>
  <si>
    <t>МУНИЦИПАЛЬНОЕ ОБЩЕОБРАЗОВАТЕЛЬНОЕ УЧРЕЖДЕНИЕ МАСЛЯНОГОРСКАЯ СРЕДНЯЯ ОБЩЕОБРАЗОВАТЕЛЬНАЯ ШКОЛА</t>
  </si>
  <si>
    <t>МОУ МАСЛЯНОГОРСКАЯ СОШ</t>
  </si>
  <si>
    <t>МУНИЦИПАЛЬНОЕ УЧРЕЖДЕНИЕ "ЦЕНТР РАЗВИТИЯ ОБРАЗОВАНИЯ УЧРЕЖДЕНИЙ ЗИМИНСКОГО РАЙОНА"</t>
  </si>
  <si>
    <t>МУ ЦРОУ ЗИМИНСКОГО РАЙОНА</t>
  </si>
  <si>
    <t>МУНИЦИПАЛЬНОЕ АВТОНОМНОЕ ОБРАЗОВАТЕЛЬНОЕ УЧРЕЖДЕНИЕ ДОПОЛНИТЕЛЬНОГО ОБРАЗОВАНИЯ ГОРОДА ИРКУТСКА ДВОРЕЦ СПОРТА ДЛЯ ДЕТЕЙ И ЮНОШЕСТВА "ЮНОСТЬ"</t>
  </si>
  <si>
    <t>МАОУ ДО Г.ИРКУТСКА ДВОРЕЦ СПОРТА "ЮНОСТЬ"</t>
  </si>
  <si>
    <t>3808048129</t>
  </si>
  <si>
    <t>МУНИЦИПАЛЬНОЕ БЮДЖЕТНОЕ ОБЩЕОБРАЗОВАТЕЛЬНОЕ УЧРЕЖДЕНИЕ ГОРОДА ИРКУТСКА СРЕДНЯЯ ОБЩЕОБРАЗОВАТЕЛЬНАЯ ШКОЛА С УГЛУБЛЁННЫМ ИЗУЧЕНИЕМ ОТДЕЛЬНЫХ ПРЕДМЕТОВ № 64</t>
  </si>
  <si>
    <t>МБОУ Г. ИРКУТСКА СОШ № 64</t>
  </si>
  <si>
    <t>3812008104</t>
  </si>
  <si>
    <t>МУНИЦИПАЛЬНОЕ БЮДЖЕТНОЕ ОБЩЕОБРАЗОВАТЕЛЬНОЕ УЧРЕЖДЕНИЕ ГОРОДА ИРКУТСКА СРЕДНЯЯ ОБЩЕОБРАЗОВАТЕЛЬНАЯ ШКОЛА №75</t>
  </si>
  <si>
    <t>МБОУ ГОРОДА ИРКУТСКА СОШ №75</t>
  </si>
  <si>
    <t>3812008231</t>
  </si>
  <si>
    <t>МУНИЦИПАЛЬНОЕ БЮДЖЕТНОЕ ОБРАЗОВАТЕЛЬНОЕ УЧРЕЖДЕНИЕ ДОПОЛНИТЕЛЬНОГО ОБРАЗОВАНИЯ ГОРОДА ИРКУТСКА "ДЕТСКО-ЮНОШЕСКАЯ СПОРТИВНАЯ ШКОЛА № 5"</t>
  </si>
  <si>
    <t>МБОУ ДО Г. ИРКУТСКА ДЮСШ № 5</t>
  </si>
  <si>
    <t>3812007830</t>
  </si>
  <si>
    <t>МУНИЦИПАЛЬНОЕ БЮДЖЕТНОЕ ДОШКОЛЬНОЕ ОБРАЗОВАТЕЛЬНОЕ УЧРЕЖДЕНИЕ ГОРОДА ИРКУТСКА ДЕТСКИЙ САД № 2</t>
  </si>
  <si>
    <t>МБДОУ Г. ИРКУТСКА ДЕТСКИЙ САД № 2</t>
  </si>
  <si>
    <t>3810034902</t>
  </si>
  <si>
    <t>МУНИЦИПАЛЬНОЕ БЮДЖЕТНОЕ ДОШКОЛЬНОЕ ОБРАЗОВАТЕЛЬНОЕ УЧРЕЖДЕНИЕ ГОРОДА ИРКУТСКА ДЕТСКИЙ САД № 3</t>
  </si>
  <si>
    <t>МБДОУ Г. ИРКУТСКА ДЕТСКИЙ САД № 3</t>
  </si>
  <si>
    <t>3810034892</t>
  </si>
  <si>
    <t>МУНИЦИПАЛЬНОЕ БЮДЖЕТНОЕ ДОШКОЛЬНОЕ ОБРАЗОВАТЕЛЬНОЕ УЧРЕЖДЕНИЕ ГОРОДА ИРКУТСКА ДЕТСКИЙ САД № 4</t>
  </si>
  <si>
    <t>МБДОУ Г. ИРКУТСКА ДЕТСКИЙ САД № 4</t>
  </si>
  <si>
    <t>3811173923</t>
  </si>
  <si>
    <t>МУНИЦИПАЛЬНОЕ БЮДЖЕТНОЕ ОБЩЕОБРАЗОВАТЕЛЬНОЕ УЧРЕЖДЕНИЕ ГОРОДА ИРКУТСКА ГИМНАЗИЯ № 3</t>
  </si>
  <si>
    <t>МБОУ Г. ИРКУТСКА ГИМНАЗИЯ № 3</t>
  </si>
  <si>
    <t>3810028289</t>
  </si>
  <si>
    <t>МУНИЦИПАЛЬНОЕ БЮДЖЕТНОЕ ОБЩЕОБРАЗОВАТЕЛЬНОЕ УЧРЕЖДЕНИЕ ГОРОДА ИРКУТСКА ЛИЦЕЙ №3</t>
  </si>
  <si>
    <t>МБОУ Г.ИРКУТСКА ЛИЦЕЙ №3</t>
  </si>
  <si>
    <t>3808048295</t>
  </si>
  <si>
    <t>МУНИЦИПАЛЬНОЕ БЮДЖЕТНОЕ ОБЩЕОБРАЗОВАТЕЛЬНОЕ УЧРЕЖДЕНИЕ ГОРОДА ИРКУТСКА СРЕДНЯЯ ОБЩЕОБРАЗОВАТЕЛЬНАЯ ШКОЛА № 28</t>
  </si>
  <si>
    <t>МБОУ Г. ИРКУТСКА СОШ № 28</t>
  </si>
  <si>
    <t>3812008538</t>
  </si>
  <si>
    <t>МУНИЦИПАЛЬНОЕ БЮДЖЕТНОЕ ОБЩЕОБРАЗОВАТЕЛЬНОЕ УЧРЕЖДЕНИЕ ГОРОДА ИРКУТСКА СРЕДНЯЯ ОБЩЕОБРАЗОВАТЕЛЬНАЯ ШКОЛА №32</t>
  </si>
  <si>
    <t>МБОУ Г.ИРКУТСКА СОШ №32</t>
  </si>
  <si>
    <t>3811054933</t>
  </si>
  <si>
    <t>МУНИЦИПАЛЬНОЕ БЮДЖЕТНОЕ ОБЩЕОБРАЗОВАТЕЛЬНОЕ УЧРЕЖДЕНИЕ ГОРОДА ИРКУТСКА СРЕДНЯЯ ОБЩЕОБРАЗОВАТЕЛЬНАЯ ШКОЛА № 40</t>
  </si>
  <si>
    <t>МБОУ Г. ИРКУТСКА СОШ № 40</t>
  </si>
  <si>
    <t>3810023717</t>
  </si>
  <si>
    <t>МУНИЦИПАЛЬНОЕ БЮДЖЕТНОЕ ОБЩЕОБРАЗОВАТЕЛЬНОЕ УЧРЕЖДЕНИЕ ГОРОДА ИРКУТСКА СРЕДНЯЯ ОБЩЕОБРАЗОВАТЕЛЬНАЯ ШКОЛА №53</t>
  </si>
  <si>
    <t>МБОУ Г.ИРКУТСКА СОШ №53</t>
  </si>
  <si>
    <t>3810024037</t>
  </si>
  <si>
    <t>МУНИЦИПАЛЬНОЕ БЮДЖЕТНОЕ ОБЩЕОБРАЗОВАТЕЛЬНОЕ УЧРЕЖДЕНИЕ ГОРОДА ИРКУТСКА СРЕДНЯЯ ОБЩЕОБРАЗОВАТЕЛЬНАЯ ШКОЛА № 57</t>
  </si>
  <si>
    <t>МБОУ Г. ИРКУТСКА СОШ № 57</t>
  </si>
  <si>
    <t>3810017858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</si>
  <si>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№19</t>
  </si>
  <si>
    <t>МБОУ Г. ИРКУТСКА СОШ С УГЛУБЛЕННЫМ ИЗУЧЕНИЕМ ОТДЕЛЬНЫХ ПРЕДМЕТОВ №19</t>
  </si>
  <si>
    <t>3812007982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</si>
  <si>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2</t>
  </si>
  <si>
    <t>МБОУ Г. ИРКУТСКА СОШ С УГЛУБЛЕННЫМ ИЗУЧЕНИЕМ ОТДЕЛЬНЫХ ПРЕДМЕТОВ № 2</t>
  </si>
  <si>
    <t>3812008746</t>
  </si>
  <si>
    <t>МУНИЦИПАЛЬНОЕ БЮДЖЕТНОЕ ОБЩЕОБРАЗОВАТЕЛЬНОЕ УЧРЕЖДЕНИЕ ГИМНАЗИЯ № 25 Г. ИРКУТСКА</t>
  </si>
  <si>
    <t>МБОУ ГИМНАЗИЯ № 25 Г. ИРКУТСКА</t>
  </si>
  <si>
    <t>3811052750</t>
  </si>
  <si>
    <t>МУНИЦИПАЛЬНОЕ БЮДЖЕТНОЕ ОБРАЗОВАТЕЛЬНОЕ УЧРЕЖДЕНИЕ ДОПОЛНИТЕЛЬНОГО ОБРАЗОВАНИЯ ГОРОДА ИРКУТСКА "ДЕТСКО-ЮНОШЕСКАЯ СПОРТИВНАЯ ШКОЛА № 4"</t>
  </si>
  <si>
    <t>МБОУ ДО Г. ИРКУТСКА ДЮСШ № 4</t>
  </si>
  <si>
    <t>3810024372</t>
  </si>
  <si>
    <t>МУНИЦИПАЛЬНОЕ БЮДЖЕТНОЕ ОБРАЗОВАТЕЛЬНОЕ УЧРЕЖДЕНИЕ ДОПОЛНИТЕЛЬНОГО ОБРАЗОВАНИЯ ГОРОДА ИРКУТСКА "ДЕТСКО-ЮНОШЕСКАЯ СПОРТИВНАЯ ШКОЛА № 3"</t>
  </si>
  <si>
    <t>МБОУ ДО Г. ИРКУТСКА "ДЮСШ № 3"</t>
  </si>
  <si>
    <t>3809024089</t>
  </si>
  <si>
    <t>МУНИЦИПАЛЬНОЕ БЮДЖЕТНОЕ УЧРЕЖДЕНИЕ ДОПОЛНИТЕЛЬНОГО ОБРАЗОВАНИЯ ГОРОДА ИРКУТСКА "ДОМ ДЕТСКОГО ТВОРЧЕСТВА № 5"</t>
  </si>
  <si>
    <t>МБУДО ГОРОДА ИРКУТСКА ДДТ № 5</t>
  </si>
  <si>
    <t>3810024573</t>
  </si>
  <si>
    <t>МУНИЦИПАЛЬНОЕ БЮДЖЕТНОЕ ОБРАЗОВАТЕЛЬНОЕ УЧРЕЖДЕНИЕ ДОПОЛНИТЕЛЬНОГО ОБРАЗОВАНИЯ ГОРОДА ИРКУТСКА "ДЕТСКО-ЮНОШЕСКАЯ СПОРТИВНАЯ ШКОЛА № 6"</t>
  </si>
  <si>
    <t>МБОУДО Г. ИРКУТСКА "ДЮСШ № 6"</t>
  </si>
  <si>
    <t>3811061151</t>
  </si>
  <si>
    <t>МУНИЦИПАЛЬНОЕ БЮДЖЕТНОЕ ОБРАЗОВАТЕЛЬНОЕ УЧРЕЖДЕНИЕ ДОПОЛНИТЕЛЬНОГО ОБРАЗОВАНИЯ ГОРОДА ИРКУТСКА "ДЕТСКО-ЮНОШЕСКАЯ СПОРТИВНАЯ ШКОЛА №7"</t>
  </si>
  <si>
    <t>МБОУДО Г. ИРКУТСКА ДЮСШ №7</t>
  </si>
  <si>
    <t>3808049965</t>
  </si>
  <si>
    <t>МУНИЦИПАЛЬНОЕ БЮДЖЕТНОЕ УЧРЕЖДЕНИЕ ДОПОЛНИТЕЛЬНОГО ОБРАЗОВАНИЯ ГОРОДА ИРКУТСКА "ДЕТСКО-ЮНОШЕСКИЙ ЦЕНТР "ИЛЬЯ МУРОМЕЦ"</t>
  </si>
  <si>
    <t>МБУ ДО Г.ИРКУТСКА ДЮЦ "ИЛЬЯ МУРОМЕЦ"</t>
  </si>
  <si>
    <t>3812064740</t>
  </si>
  <si>
    <t>МУНИЦИПАЛЬНОЕ БЮДЖЕТНОЕ УЧРЕЖДЕНИЕ ДОПОЛНИТЕЛЬНОГО ОБРАЗОВАНИЯ ГОРОДА ИРКУТСКА ДОМ ДЕТСКОГО ТВОРЧЕСТВА № 2</t>
  </si>
  <si>
    <t>МБУДО Г. ИРКУТСКА ДДТ № 2</t>
  </si>
  <si>
    <t>3809024106</t>
  </si>
  <si>
    <t>МУНИЦИПАЛЬНОЕ БЮДЖЕТНОЕ  УЧРЕЖДЕНИЕ  ДОПОЛНИТЕЛЬНОГО ОБРАЗОВАНИЯ  ГОРОДА ИРКУТСКА ЦЕНТР ДЕТСКОГО  ТВОРЧЕСТВА "ВОСХОД"</t>
  </si>
  <si>
    <t>МБУДО Г.ИРКУТСКА ЦДТ "ВОСХОД"</t>
  </si>
  <si>
    <t>3808072876</t>
  </si>
  <si>
    <t>МУНИЦИПАЛЬНОЕ БЮДЖЕТНОЕ УЧРЕЖДЕНИЕ ДОПОЛНИТЕЛЬНОГО ОБРАЗОВАНИЯ ГОРОДА ИРКУТСКА "ЦЕНТР ДЕТСКОГО ТЕХНИЧЕСКОГО ТВОРЧЕСТВА"</t>
  </si>
  <si>
    <t>МБУДО Г. ИРКУТСКА ЦДТТ</t>
  </si>
  <si>
    <t>3812007911</t>
  </si>
  <si>
    <t>МУНИЦИПАЛЬНОЕ БЮДЖЕТНОЕ УЧРЕЖДЕНИЕ ДОПОЛНИТЕЛЬНОГО ОБРАЗОВАНИЯ ГОРОДА ИРКУТСКА "ДОМ ДЕТСКОГО ТВОРЧЕСТВА №1"</t>
  </si>
  <si>
    <t>МБУДО Г.ИРКУТСКА ДДТ№1</t>
  </si>
  <si>
    <t>3808049411</t>
  </si>
  <si>
    <t>МУНИЦИПАЛЬНОЕ БЮДЖЕТНОЕ ДОШКОЛЬНОЕ ОБРАЗОВАТЕЛЬНОЕ УЧРЕЖДЕНИЕ ГОРОДА ИРКУТСКА ДЕТСКИЙ САД № 8</t>
  </si>
  <si>
    <t>МБДОУ Г. ИРКУТСКА ДЕТСКИЙ САД № 8</t>
  </si>
  <si>
    <t>3811054556</t>
  </si>
  <si>
    <t>МУНИЦИПАЛЬНОЕ БЮДЖЕТНОЕ ДОШКОЛЬНОЕ ОБРАЗОВАТЕЛЬНОЕ УЧРЕЖДЕНИЕ ГОРОДА ИРКУТСКА ДЕТСКИЙ САД № 10</t>
  </si>
  <si>
    <t>МБДОУ Г. ИРКУТСКА ДЕТСКИЙ САД № 10</t>
  </si>
  <si>
    <t>3810034927</t>
  </si>
  <si>
    <t>МУНИЦИПАЛЬНОЕ БЮДЖЕТНОЕ ДОШКОЛЬНОЕ ОБРАЗОВАТЕЛЬНОЕ УЧРЕЖДЕНИЕ Г. ИРКУТСКА ДЕТСКИЙ САД №11</t>
  </si>
  <si>
    <t>МБДОУ Г. ИРКУТСКА ДЕТСКИЙ САД №11</t>
  </si>
  <si>
    <t>3810327708</t>
  </si>
  <si>
    <t>МУНИЦИПАЛЬНОЕ БЮДЖЕТНОЕ ДОШКОЛЬНОЕ ОБРАЗОВАТЕЛЬНОЕ УЧРЕЖДЕНИЕ ГОРОДА ИРКУТСКА ДЕТСКИЙ САД №12</t>
  </si>
  <si>
    <t>МБДОУ Г. ИРКУТСКА ДЕТСКИЙ САД №12</t>
  </si>
  <si>
    <t>3809023840</t>
  </si>
  <si>
    <t>МУНИЦИПАЛЬНОЕ БЮДЖЕТНОЕ ДОШКОЛЬНОЕ ОБРАЗОВАТЕЛЬНОЕ УЧРЕЖДЕНИЕ ГОРОДА ИРКУТСКА ДЕТСКИЙ САД №15</t>
  </si>
  <si>
    <t>МБДОУ Г. ИРКУТСКА ДЕТСКИЙ САД №15</t>
  </si>
  <si>
    <t>3810025930</t>
  </si>
  <si>
    <t>МУНИЦИПАЛЬНОЕ БЮДЖЕТНОЕ ДОШКОЛЬНОЕ ОБРАЗОВАТЕЛЬНОЕ УЧРЕЖДЕНИЕ ГОРОДА ИРКУТСКА ДЕТСКИЙ САД № 18</t>
  </si>
  <si>
    <t>МБДОУ Г. ИРКУТСКА ДЕТСКИЙ САД № 18</t>
  </si>
  <si>
    <t>3811055711</t>
  </si>
  <si>
    <t>МУНИЦИПАЛЬНОЕ БЮДЖЕТНОЕ ДОШКОЛЬНОЕ ОБРАЗОВАТЕЛЬНОЕ УЧРЕЖДЕНИЕ Г. ИРКУТСКА ДЕТСКИЙ САД №33</t>
  </si>
  <si>
    <t>МБДОУ Г. ИРКУТСКА ДЕТСКИЙ САД №33</t>
  </si>
  <si>
    <t>3810034878</t>
  </si>
  <si>
    <t>МУНИЦИПАЛЬНОЕ БЮДЖЕТНОЕ ДОШКОЛЬНОЕ ОБРАЗОВАТЕЛЬНОЕ УЧРЕЖДЕНИЕ Г. ИРКУТСКА ДЕТСКИЙ САД №34</t>
  </si>
  <si>
    <t>МБДОУ Г. ИРКУТСКА ДЕТСКИЙ САД №34</t>
  </si>
  <si>
    <t>3810034959</t>
  </si>
  <si>
    <t>МУНИЦИПАЛЬНОЕ БЮДЖЕТНОЕ ДОШКОЛЬНОЕ ОБРАЗОВАТЕЛЬНОЕ УЧРЕЖДЕНИЕ ГОРОДА ИРКУТСКА ДЕТСКИЙ САД №35</t>
  </si>
  <si>
    <t>МБДОУ Г. ИРКУТСКА ДЕТСКИЙ САД №35</t>
  </si>
  <si>
    <t>3808047936</t>
  </si>
  <si>
    <t>МУНИЦИПАЛЬНОЕ БЮДЖЕТНОЕ ДОШКОЛЬНОЕ ОБРАЗОВАТЕЛЬНОЕ УЧРЕЖДЕНИЕ ГОРОДА ИРКУТСКА ДЕТСКИЙ САД № 36</t>
  </si>
  <si>
    <t>МБДОУ Г. ИРКУТСКА ДЕТСКИЙ САД № 36</t>
  </si>
  <si>
    <t>3812008295</t>
  </si>
  <si>
    <t>МУНИЦИПАЛЬНОЕ БЮДЖЕТНОЕ ДОШКОЛЬНОЕ ОБРАЗОВАТЕЛЬНОЕ УЧРЕЖДЕНИЕ Г. ИРКУТСКА ДЕТСКИЙ САД №36</t>
  </si>
  <si>
    <t>МБДОУ Г. ИРКУТСКА ДЕТСКИЙ САД №36</t>
  </si>
  <si>
    <t>3810024460</t>
  </si>
  <si>
    <t>МУНИЦИПАЛЬНОЕ БЮДЖЕТНОЕ ДОШКОЛЬНОЕ ОБРАЗОВАТЕЛЬНОЕ УЧРЕЖДЕНИЕ ГОРОДА ИРКУТСКА ДЕТСКИЙ САД № 37</t>
  </si>
  <si>
    <t>МБДОУ Г. ИРКУТСКА ДЕТСКИЙ САД № 37</t>
  </si>
  <si>
    <t>3812008369</t>
  </si>
  <si>
    <t>МУНИЦИПАЛЬНОЕ БЮДЖЕТНОЕ ДОШКОЛЬНОЕ ОБРАЗОВАТЕЛЬНОЕ УЧРЕЖДЕНИЕ ГОРОДА ИРКУТСКА ДЕТСКИЙ САД № 40</t>
  </si>
  <si>
    <t>МБДОУ Г. ИРКУТСКА ДЕТСКИЙ САД № 40</t>
  </si>
  <si>
    <t>3811059018</t>
  </si>
  <si>
    <t>МУНИЦИПАЛЬНОЕ БЮДЖЕТНОЕ ДОШКОЛЬНОЕ ОБРАЗОВАТЕЛЬНОЕ УЧРЕЖДЕНИЕ ГОРОДА ИРКУТСКА ДЕТСКИЙ САД № 41</t>
  </si>
  <si>
    <t>МБДОУ Г. ИРКУТСКА ДЕТСКИЙ САД № 41</t>
  </si>
  <si>
    <t>3808049549</t>
  </si>
  <si>
    <t>МУНИЦИПАЛЬНОЕ БЮДЖЕТНОЕ ДОШКОЛЬНОЕ ОБРАЗОВАТЕЛЬНОЕ УЧРЕЖДЕНИЕ ГОРОДА ИРКУТСКА ДЕТСКИЙ САД № 43</t>
  </si>
  <si>
    <t>МБДОУ Г. ИРКУТСКА ДЕТСКИЙ САД № 43</t>
  </si>
  <si>
    <t>3811054838</t>
  </si>
  <si>
    <t>МУНИЦИПАЛЬНОЕ БЮДЖЕТНОЕ ДОШКОЛЬНОЕ ОБРАЗОВАТЕЛЬНОЕ УЧРЕЖДЕНИЕ ГОРОДА ИРКУТСКА ДЕТСКИЙ САД № 44</t>
  </si>
  <si>
    <t>МБДОУ Г. ИРКУТСКА ДЕТСКИЙ САД № 44</t>
  </si>
  <si>
    <t>3809024346</t>
  </si>
  <si>
    <t>МУНИЦИПАЛЬНОЕ БЮДЖЕТНОЕ ДОШКОЛЬНОЕ ОБРАЗОВАТЕЛЬНОЕ УЧРЕЖДЕНИЕ ГОРОДА ИРКУТСКА ДЕТСКИЙ САД № 50</t>
  </si>
  <si>
    <t>МБДОУ Г. ИРКУТСКА ДЕТСКИЙ САД № 50</t>
  </si>
  <si>
    <t>3810024534</t>
  </si>
  <si>
    <t>МУНИЦИПАЛЬНОЕ АВТОНОМНОЕ ДОШКОЛЬНОЕ ОБРАЗОВАТЕЛЬНОЕ УЧРЕЖДЕНИЕ ГОРОДА ИРКУТСКА ДЕТСКИЙ САД №51</t>
  </si>
  <si>
    <t>МАДОУ Г.ИРКУТСКА ДЕТСКИЙ САД №51</t>
  </si>
  <si>
    <t>3808049980</t>
  </si>
  <si>
    <t>МУНИЦИПАЛЬНОЕ БЮДЖЕТНОЕ ДОШКОЛЬНОЕ ОБРАЗОВАТЕЛЬНОЕ УЧРЕЖДЕНИЕ ГОРОДА ИРКУТСКА ДЕТСКИЙ САД № 62</t>
  </si>
  <si>
    <t>МБДОУ Г. ИРКУТСКА ДЕТСКИЙ САД № 62</t>
  </si>
  <si>
    <t>3812008175</t>
  </si>
  <si>
    <t>МУНИЦИПАЛЬНОЕ БЮДЖЕТНОЕ ДОШКОЛЬНОЕ ОБРАЗОВАТЕЛЬНОЕ УЧРЕЖДЕНИЕ ГОРОДА ИРКУТСКА ДЕТСКИЙ САД № 63</t>
  </si>
  <si>
    <t>МБДОУ Г. ИРКУТСКА ДЕТСКИЙ САД № 63</t>
  </si>
  <si>
    <t>3811054612</t>
  </si>
  <si>
    <t>МУНИЦИПАЛЬНОЕ БЮДЖЕТНОЕ ОБЩЕОБРАЗОВАТЕЛЬНОЕ УЧРЕЖДЕНИЕ ГОРОДА ИРКУТСКА СРЕДНЯЯ ОБЩЕОБРАЗОВАТЕЛЬНАЯ ШКОЛА № 72</t>
  </si>
  <si>
    <t>МБОУ Г. ИРКУТСКА СОШ № 72</t>
  </si>
  <si>
    <t>3808047767</t>
  </si>
  <si>
    <t>МУНИЦИПАЛЬНОЕ БЮДЖЕТНОЕ ДОШКОЛЬНОЕ ОБРАЗОВАТЕЛЬНОЕ УЧРЕЖДЕНИЕ Г. ИРКУТСКА ДЕТСКИЙ САД №67</t>
  </si>
  <si>
    <t>МБДОУ Г. ИРКУТСКА ДЕТСКИЙ САД №67</t>
  </si>
  <si>
    <t>3810024284</t>
  </si>
  <si>
    <t>МУНИЦИПАЛЬНОЕ БЮДЖЕТНОЕ ДОШКОЛЬНОЕ ОБРАЗОВАТЕЛЬНОЕ УЧРЕЖДЕНИЕ ГОРОДА ИРКУТСКА ДЕТСКИЙ САД № 68</t>
  </si>
  <si>
    <t>МБДОУ Г. ИРКУТСКА ДЕТСКИЙ САД № 68</t>
  </si>
  <si>
    <t>3809023790</t>
  </si>
  <si>
    <t>МУНИЦИПАЛЬНОЕ БЮДЖЕТНОЕ ДОШКОЛЬНОЕ ОБРАЗОВАТЕЛЬНОЕ УЧРЕЖДЕНИЕ ГОРОДА ИРКУТСКА ДЕТСКИЙ САД № 70</t>
  </si>
  <si>
    <t>МБДОУ Г. ИРКУТСКА ДЕТСКИЙ САД № 70</t>
  </si>
  <si>
    <t>3812009281</t>
  </si>
  <si>
    <t>МУНИЦИПАЛЬНОЕ БЮДЖЕТНОЕ ДОШКОЛЬНОЕ ОБРАЗОВАТЕЛЬНОЕ УЧРЕЖДЕНИЕ ГОРОДА ИРКУТСКА ДЕТСКИЙ САД № 71</t>
  </si>
  <si>
    <t>МБДОУ Г. ИРКУТСКА ДЕТСКИЙ САД № 71</t>
  </si>
  <si>
    <t>3812008400</t>
  </si>
  <si>
    <t>МУНИЦИПАЛЬНОЕ БЮДЖЕТНОЕ ДОШКОЛЬНОЕ ОБРАЗОВАТЕЛЬНОЕ УЧРЕЖДЕНИЕ ГОРОДА ИРКУТСКА ДЕТСКИЙ САД № 72</t>
  </si>
  <si>
    <t>МБДОУ Г. ИРКУТСКА ДЕТСКИЙ САД № 72</t>
  </si>
  <si>
    <t>3811059025</t>
  </si>
  <si>
    <t>МУНИЦИПАЛЬНОЕ БЮДЖЕТНОЕ ДОШКОЛЬНОЕ ОБРАЗОВАТЕЛЬНОЕ УЧРЕЖДЕНИЕ ГОРОДА ИРКУТСКА ДЕТСКИЙ САД № 74</t>
  </si>
  <si>
    <t>МБДОУ Г. ИРКУТСКА ДЕТСКИЙ САД № 74</t>
  </si>
  <si>
    <t>3812008577</t>
  </si>
  <si>
    <t>МУНИЦИПАЛЬНОЕ БЮДЖЕТНОЕ ДОШКОЛЬНОЕ ОБРАЗОВАТЕЛЬНОЕ УЧРЕЖДЕНИЕ ГОРОДА ИРКУТСКА ДЕТСКИЙ САД № 75</t>
  </si>
  <si>
    <t>МБДОУ Г. ИРКУТСКА ДЕТСКИЙ САД № 75</t>
  </si>
  <si>
    <t>3810023996</t>
  </si>
  <si>
    <t>МУНИЦИПАЛЬНОЕ БЮДЖЕТНОЕ ДОШКОЛЬНОЕ ОБРАЗОВАТЕЛЬНОЕ УЧРЕЖДЕНИЕ ГОРОДА ИРКУТСКА ДЕТСКИЙ САД № 76</t>
  </si>
  <si>
    <t>МБДОУ Г. ИРКУТСКА ДЕТСКИЙ САД № 76</t>
  </si>
  <si>
    <t>3812072445</t>
  </si>
  <si>
    <t>МУНИЦИПАЛЬНОЕ БЮДЖЕТНОЕ ДОШКОЛЬНОЕ ОБРАЗОВАТЕЛЬНОЕ УЧРЕЖДЕНИЕ ГОРОДА ИРКУТСКА ДЕТСКИЙ САД № 77</t>
  </si>
  <si>
    <t>МБДОУ Г. ИРКУТСКА ДЕТСКИЙ САД №77</t>
  </si>
  <si>
    <t>3812007968</t>
  </si>
  <si>
    <t>МУНИЦИПАЛЬНОЕ БЮДЖЕТНОЕ ДОШКОЛЬНОЕ ОБРАЗОВАТЕЛЬНОЕ УЧРЕЖДЕНИЕ ГОРОДА ИРКУТСКА ДЕТСКИЙ САД № 78</t>
  </si>
  <si>
    <t>МБДОУ Г. ИРКУТСКА ДЕТСКИЙ САД № 78</t>
  </si>
  <si>
    <t>3811055239</t>
  </si>
  <si>
    <t>МУНИЦИПАЛЬНОЕ БЮДЖЕТНОЕ ДОШКОЛЬНОЕ ОБРАЗОВАТЕЛЬНОЕ УЧРЕЖДЕНИЕ ГОРОДА ИРКУТСКА ДЕТСКИЙ САД  № 79</t>
  </si>
  <si>
    <t>МБДОУ Г. ИРКУТСКА ДЕТСКИЙ САД № 79</t>
  </si>
  <si>
    <t>3810024069</t>
  </si>
  <si>
    <t>МУНИЦИПАЛЬНОЕ БЮДЖЕТНОЕ ДОШКОЛЬНОЕ ОБРАЗОВАТЕЛЬНОЕ УЧРЕЖДЕНИЕ ГОРОДА ИРКУТСКА ДЕТСКИЙ САД № 80</t>
  </si>
  <si>
    <t>МБДОУ Г. ИРКУТСКА ДЕТСКИЙ САД № 80</t>
  </si>
  <si>
    <t>3809023889</t>
  </si>
  <si>
    <t>МУНИЦИПАЛЬНОЕ БЮДЖЕТНОЕ ДОШКОЛЬНОЕ ОБРАЗОВАТЕЛЬНОЕ УЧРЕЖДЕНИЕ ГОРОДА ИРКУТСКА ДЕТСКИЙ САД № 94</t>
  </si>
  <si>
    <t>МБДОУ Г. ИРКУТСКА ДЕТСКИЙ САД № 94</t>
  </si>
  <si>
    <t>3808047894</t>
  </si>
  <si>
    <t>МУНИЦИПАЛЬНОЕ БЮДЖЕТНОЕ ДОШКОЛЬНОЕ ОБРАЗОВАТЕЛЬНОЕ УЧРЕЖДЕНИЕ Г. ИРКУТСКА ДЕТСКИЙ САД №95</t>
  </si>
  <si>
    <t>МБДОУ Г. ИРКУТСКА ДЕТСКИЙ САД №95</t>
  </si>
  <si>
    <t>3810024654</t>
  </si>
  <si>
    <t>МУНИЦИПАЛЬНОЕ БЮДЖЕТНОЕ ДОШКОЛЬНОЕ ОБРАЗОВАТЕЛЬНОЕ УЧРЕЖДЕНИЕ ГОРОДА ИРКУТСКА ДЕТСКИЙ САД № 96</t>
  </si>
  <si>
    <t>МБДОУ Г. ИРКУТСКА ДЕТСКИЙ САД № 96</t>
  </si>
  <si>
    <t>3812008337</t>
  </si>
  <si>
    <t>МУНИЦИПАЛЬНОЕ БЮДЖЕТНОЕ ДОШКОЛЬНОЕ ОБРАЗОВАТЕЛЬНОЕ УЧРЕЖДЕНИЕ ГОРОДА ИРКУТСКА ДЕТСКИЙ САД № 97</t>
  </si>
  <si>
    <t>МБДОУ Г. ИРКУТСКА ДЕТСКИЙ САД № 97</t>
  </si>
  <si>
    <t>3812007975</t>
  </si>
  <si>
    <t>МУНИЦИПАЛЬНОЕ БЮДЖЕТНОЕ ДОШКОЛЬНОЕ ОБРАЗОВАТЕЛЬНОЕ УЧРЕЖДЕНИЕ ГОРОДА ИРКУТСКА ДЕТСКИЙ САД № 100 "БЕРЕГИНЯ"</t>
  </si>
  <si>
    <t>МБДОУ Г. ИРКУТСКА ДЕТСКИЙ САД № 100 "БЕРЕГИНЯ"</t>
  </si>
  <si>
    <t>3809023504</t>
  </si>
  <si>
    <t>МУНИЦИПАЛЬНОЕ БЮДЖЕТНОЕ ДОШКОЛЬНОЕ ОБРАЗОВАТЕЛЬНОЕ УЧРЕЖДЕНИЕ ГОРОДА ИРКУТСКА ДЕТСКИЙ САД № 101</t>
  </si>
  <si>
    <t>МБДОУ Г. ИРКУТСКА ДЕТСКИЙ САД № 101</t>
  </si>
  <si>
    <t>3808050135</t>
  </si>
  <si>
    <t>МУНИЦИПАЛЬНОЕ БЮДЖЕТНОЕ ДОШКОЛЬНОЕ ОБРАЗОВАТЕЛЬНОЕ УЧРЕЖДЕНИЕ ГОРОДА ИРКУТСКА ДЕТСКИЙ САД № 102</t>
  </si>
  <si>
    <t>МБДОУ Г.ИРКУТСКА ДЕТСКИЙ САД №102</t>
  </si>
  <si>
    <t>3808052510</t>
  </si>
  <si>
    <t>МУНИЦИПАЛЬНОЕ БЮДЖЕТНОЕ ДОШКОЛЬНОЕ ОБРАЗОВАТЕЛЬНОЕ УЧРЕЖДЕНИЕ ГОРОДА ИРКУТСКА ДЕТСКИЙ САД № 103</t>
  </si>
  <si>
    <t>МБДОУ Г. ИРКУТСКА ДЕТСКИЙ САД № 103</t>
  </si>
  <si>
    <t>3811084720</t>
  </si>
  <si>
    <t>МУНИЦИПАЛЬНОЕ БЮДЖЕТНОЕ ДОШКОЛЬНОЕ ОБРАЗОВАТЕЛЬНОЕ УЧРЕЖДЕНИЕ ГОРОДА ИРКУТСКА ДЕТСКИЙ САД № 105</t>
  </si>
  <si>
    <t>МБДОУ Г. ИРКУТСКА ДЕТСКИЙ САД № 105</t>
  </si>
  <si>
    <t>3812008432</t>
  </si>
  <si>
    <t>МУНИЦИПАЛЬНОЕ БЮДЖЕТНОЕ ДОШКОЛЬНОЕ ОБРАЗОВАТЕЛЬНОЕ УЧРЕЖДЕНИЕ ГОРОДА ИРКУТСКА ДЕТСКИЙ САД № 107</t>
  </si>
  <si>
    <t>МБДОУ Г. ИРКУТСКА ДЕТСКИЙ САД № 107</t>
  </si>
  <si>
    <t>3812106493</t>
  </si>
  <si>
    <t>МУНИЦИПАЛЬНОЕ БЮДЖЕТНОЕ ДОШКОЛЬНОЕ ОБРАЗОВАТЕЛЬНОЕ УЧРЕЖДЕНИЕ ГОРОДА ИРКУТСКА ДЕТСКИЙ САД №108</t>
  </si>
  <si>
    <t>МБДОУ ДЕТСКИЙ САД №108</t>
  </si>
  <si>
    <t>3808051347</t>
  </si>
  <si>
    <t>МУНИЦИПАЛЬНОЕ БЮДЖЕТНОЕ ДОШКОЛЬНОЕ ОБРАЗОВАТЕЛЬНОЕ УЧРЕЖДЕНИЕ ГОРОДА ИРКУТСКА ДЕТСКИЙ САД № 109</t>
  </si>
  <si>
    <t>МБДОУ Г.ИРКУТСКА ДЕТСКИЙ САД № 109</t>
  </si>
  <si>
    <t>3808048665</t>
  </si>
  <si>
    <t>МУНИЦИПАЛЬНОЕ БЮДЖЕТНОЕ ДОШКОЛЬНОЕ ОБРАЗОВАТЕЛЬНОЕ УЧРЕЖДЕНИЕ ГОРОДА ИРКУТСКА ДЕТСКИЙ САД № 124</t>
  </si>
  <si>
    <t>МБДОУ Г. ИРКУТСКА ДЕТСКИЙ САД № 124</t>
  </si>
  <si>
    <t>3812107916</t>
  </si>
  <si>
    <t>МУНИЦИПАЛЬНОЕ БЮДЖЕТНОЕ ДОШКОЛЬНОЕ ОБРАЗОВАТЕЛЬНОЕ УЧРЕЖДЕНИЕ ГОРОДА ИРКУТСКА ДЕТСКИЙ САД № 125</t>
  </si>
  <si>
    <t>МБДОУ Г. ИРКУТСКА ДЕТСКИЙ САД № 125</t>
  </si>
  <si>
    <t>3810024012</t>
  </si>
  <si>
    <t>МУНИЦИПАЛЬНОЕ БЮДЖЕТНОЕ ДОШКОЛЬНОЕ ОБРАЗОВАТЕЛЬНОЕ УЧРЕЖДЕНИЕ ГОРОДА ИРКУТСКА ДЕТСКИЙ САД № 126</t>
  </si>
  <si>
    <t>МБДОУ Г. ИРКУТСКА ДЕТСКИЙ САД № 126</t>
  </si>
  <si>
    <t>3812008129</t>
  </si>
  <si>
    <t>МУНИЦИПАЛЬНОЕ БЮДЖЕТНОЕ ДОШКОЛЬНОЕ ОБРАЗОВАТЕЛЬНОЕ УЧРЕЖДЕНИЕ ГОРОДА ИРКУТСКА ДЕТСКИЙ САД № 127 "БЕРЁЗКА"</t>
  </si>
  <si>
    <t>МБДОУ Г. ИРКУТСКА ДЕТСКИЙ САД № 127 "БЕРЁЗКА"</t>
  </si>
  <si>
    <t>3809023712</t>
  </si>
  <si>
    <t>МУНИЦИПАЛЬНОЕ БЮДЖЕТНОЕ ДОШКОЛЬНОЕ ОБРАЗОВАТЕЛЬНОЕ УЧРЕЖДЕНИЕ ГОРОДА ИРКУТСКА ДЕТСКИЙ САД № 128</t>
  </si>
  <si>
    <t>МБДОУ Г. ИРКУТСКА ДЕТСКИЙ САД № 128</t>
  </si>
  <si>
    <t>3811054362</t>
  </si>
  <si>
    <t>МУНИЦИПАЛЬНОЕ БЮДЖЕТНОЕ ДОШКОЛЬНОЕ ОБРАЗОВАТЕЛЬНОЕ УЧРЕЖДЕНИЕ ГОРОДА ИРКУТСКА ДЕТСКИЙ САД  № 129</t>
  </si>
  <si>
    <t>МБДОУ Г. ИРКУТСКА ДЕТСКИЙ САД № 129</t>
  </si>
  <si>
    <t>3811054676</t>
  </si>
  <si>
    <t>МУНИЦИПАЛЬНОЕ БЮДЖЕТНОЕ ДОШКОЛЬНОЕ ОБРАЗОВАТЕЛЬНОЕ УЧРЕЖДЕНИЕ ГОРОДА ИРКУТСКА ДЕТСКИЙ САД № 131</t>
  </si>
  <si>
    <t>МБДОУ Г. ИРКУТСКА ДЕТСКИЙ САД № 131</t>
  </si>
  <si>
    <t>3812009387</t>
  </si>
  <si>
    <t>МУНИЦИПАЛЬНОЕ БЮДЖЕТНОЕ ДОШКОЛЬНОЕ ОБРАЗОВАТЕЛЬНОЕ УЧРЕЖДЕНИЕ ГОРОДА ИРКУТСКА ДЕТСКИЙ САД № 132</t>
  </si>
  <si>
    <t>МБДОУ Г. ИРКУТСКА ДЕТСКИЙ САД № 132</t>
  </si>
  <si>
    <t>3812008256</t>
  </si>
  <si>
    <t>МУНИЦИПАЛЬНОЕ БЮДЖЕТНОЕ ДОШКОЛЬНОЕ ОБРАЗОВАТЕЛЬНОЕ УЧРЕЖДЕНИЕ ГОРОДА ИРКУТСКА ДЕТСКИЙ САД № 133</t>
  </si>
  <si>
    <t>МБДОУ Г. ИРКУТСКА ДЕТСКИЙ САД № 133</t>
  </si>
  <si>
    <t>3811054370</t>
  </si>
  <si>
    <t>МУНИЦИПАЛЬНОЕ БЮДЖЕТНОЕ ДОШКОЛЬНОЕ ОБРАЗОВАТЕЛЬНОЕ УЧРЕЖДЕНИЕ ГОРОДА ИРКУТСКА ДЕТСКИЙ САД №136</t>
  </si>
  <si>
    <t>МБДОУ Г. ИРКУТСКА ДЕТСКИЙ САД №136</t>
  </si>
  <si>
    <t>3811060983</t>
  </si>
  <si>
    <t>МУНИЦИПАЛЬНОЕ БЮДЖЕТНОЕ ДОШКОЛЬНОЕ ОБРАЗОВАТЕЛЬНОЕ УЧРЕЖДЕНИЕ ГОРОДА ИРКУТСКА ДЕТСКИЙ САД № 138</t>
  </si>
  <si>
    <t>МБДОУ Г. ИРКУТСКА ДЕТСКИЙ САД № 138</t>
  </si>
  <si>
    <t>3811054637</t>
  </si>
  <si>
    <t>МУНИЦИПАЛЬНОЕ БЮДЖЕТНОЕ ДОШКОЛЬНОЕ ОБРАЗОВАТЕЛЬНОЕ УЧРЕЖДЕНИЕ ГОРОДА ИРКУТСКА ДЕТСКИЙ САД № 139</t>
  </si>
  <si>
    <t>МБДОУ Г. ИРКУТСКА ДЕТСКИЙ САД № 139</t>
  </si>
  <si>
    <t>3812008312</t>
  </si>
  <si>
    <t>МУНИЦИПАЛЬНОЕ БЮДЖЕТНОЕ ДОШКОЛЬНОЕ ОБРАЗОВАТЕЛЬНОЕ УЧРЕЖДЕНИЕ ГОРОДА ИРКУТСКА ДЕТСКИЙ САД № 141</t>
  </si>
  <si>
    <t>МБДОУ Г. ИРКУТСКА ДЕТСКИЙ САД № 141</t>
  </si>
  <si>
    <t>3811054718</t>
  </si>
  <si>
    <t>МУНИЦИПАЛЬНОЕ БЮДЖЕТНОЕ ДОШКОЛЬНОЕ ОБРАЗОВАТЕЛЬНОЕ УЧРЕЖДЕНИЕ ГОРОДА ИРКУТСКА ДЕТСКИЙ САД № 142</t>
  </si>
  <si>
    <t>МБДОУ Г.ИРКУТСКА ДЕТСКИЙ САД № 142</t>
  </si>
  <si>
    <t>3812008111</t>
  </si>
  <si>
    <t>МУНИЦИПАЛЬНОЕ БЮДЖЕТНОЕ ДОШКОЛЬНОЕ ОБРАЗОВАТЕЛЬНОЕ УЧРЕЖДЕНИЕ ГОРОДА ИРКУТСКА ДЕТСКИЙ САД № 143</t>
  </si>
  <si>
    <t>МБДОУ Г.ИРКУТСКА ДЕТСКИЙ САД № 143</t>
  </si>
  <si>
    <t>3810034860</t>
  </si>
  <si>
    <t>МУНИЦИПАЛЬНОЕ БЮДЖЕТНОЕ ДОШКОЛЬНОЕ ОБРАЗОВАТЕЛЬНОЕ УЧРЕЖДЕНИЕ ГОРОДА ИРКУТСКА ДЕТСКИЙ САД № 155</t>
  </si>
  <si>
    <t>МБДОУ Г. ИРКУТСКА ДЕТСКИЙ САД № 155</t>
  </si>
  <si>
    <t>3812008440</t>
  </si>
  <si>
    <t>МУНИЦИПАЛЬНОЕ БЮДЖЕТНОЕ ДОШКОЛЬНОЕ ОБРАЗОВАТЕЛЬНОЕ УЧРЕЖДЕНИЕ ГОРОДА ИРКУТСКА ДЕТСКИЙ САД № 156</t>
  </si>
  <si>
    <t>МБДОУ Г. ИРКУТСКА ДЕТСКИЙ САД № 156</t>
  </si>
  <si>
    <t>3809024314</t>
  </si>
  <si>
    <t>МУНИЦИПАЛЬНОЕ БЮДЖЕТНОЕ ДОШКОЛЬНОЕ ОБРАЗОВАТЕЛЬНОЕ УЧРЕЖДЕНИЕ ГОРОДА ИРКУТСКА ДЕТСКИЙ САД № 157</t>
  </si>
  <si>
    <t>МБДОУ Г.ИРКУТСКА ДЕТСКИЙ САД № 157</t>
  </si>
  <si>
    <t>3812008182</t>
  </si>
  <si>
    <t>МУНИЦИПАЛЬНОЕ БЮДЖЕТНОЕ ДОШКОЛЬНОЕ ОБРАЗОВАТЕЛЬНОЕ УЧРЕЖДЕНИЕ ГОРОДА ИРКУТСКА ДЕТСКИЙ САД № 158</t>
  </si>
  <si>
    <t>МБДОУ Г. ИРКУТСКА ДЕТСКИЙ САД № 158</t>
  </si>
  <si>
    <t>3811054789</t>
  </si>
  <si>
    <t>МУНИЦИПАЛЬНОЕ БЮДЖЕТНОЕ ДОШКОЛЬНОЕ ОБРАЗОВАТЕЛЬНОЕ УЧРЕЖДЕНИЕ ГОРОДА ИРКУТСКА ДЕТСКИЙ САД № 159</t>
  </si>
  <si>
    <t>МБДОУ Г. ИРКУТСКА ДЕТСКИЙ САД № 159</t>
  </si>
  <si>
    <t>3811055920</t>
  </si>
  <si>
    <t>МУНИЦИПАЛЬНОЕ БЮДЖЕТНОЕ ДОШКОЛЬНОЕ ОБРАЗОВАТЕЛЬНОЕ УЧРЕЖДЕНИЕ ГОРОДА ИРКУТСКА ДЕТСКИЙ САД № 161</t>
  </si>
  <si>
    <t>МБДОУ ГОРОДА ИРКУТСКА ДЕТСКИЙ САД № 161</t>
  </si>
  <si>
    <t>3810034998</t>
  </si>
  <si>
    <t>МУНИЦИПАЛЬНОЕ БЮДЖЕТНОЕ ДОШКОЛЬНОЕ ОБРАЗОВАТЕЛЬНОЕ УЧРЕЖДЕНИЕ ГОРОДА ИРКУТСКА ДЕТСКИЙ САД № 162</t>
  </si>
  <si>
    <t>МБДОУ Г. ИРКУТСКА ДЕТСКИЙ САД № 162</t>
  </si>
  <si>
    <t>3812008249</t>
  </si>
  <si>
    <t>МУНИЦИПАЛЬНОЕ БЮДЖЕТНОЕ ДОШКОЛЬНОЕ ОБРАЗОВАТЕЛЬНОЕ УЧРЕЖДЕНИЕ ГОРОДА ИРКУТСКА ДЕТСКИЙ САД № 163</t>
  </si>
  <si>
    <t>МБДОУ Г. ИРКУТСКА ДЕТСКИЙ САД № 163</t>
  </si>
  <si>
    <t>3812008552</t>
  </si>
  <si>
    <t>МУНИЦИПАЛЬНОЕ БЮДЖЕТНОЕ ДОШКОЛЬНОЕ ОБРАЗОВАТЕЛЬНОЕ УЧРЕЖДЕНИЕ ГОРОДА ИРКУТСКА ДЕТСКИЙ САД № 164</t>
  </si>
  <si>
    <t>МБДОУ Г. ИРКУТСКА ДЕТСКИЙ САД № 164</t>
  </si>
  <si>
    <t>3812008520</t>
  </si>
  <si>
    <t>МУНИЦИПАЛЬНОЕ БЮДЖЕТНОЕ ДОШКОЛЬНОЕ ОБРАЗОВАТЕЛЬНОЕ УЧРЕЖДЕНИЕ ГОРОДА ИРКУТСКА ДЕТСКИЙ САД № 174</t>
  </si>
  <si>
    <t>МБДОУ Г. ИРКУТСКА ДЕТСКИЙ САД № 174</t>
  </si>
  <si>
    <t>3812142195</t>
  </si>
  <si>
    <t>МУНИЦИПАЛЬНОЕ БЮДЖЕТНОЕ ДОШКОЛЬНОЕ ОБРАЗОВАТЕЛЬНОЕ УЧРЕЖДЕНИЕ ГОРОДА ИРКУТСКА ДЕТСКИЙ САД № 175</t>
  </si>
  <si>
    <t>МБДОУ Г. ИРКУТСКА ДЕТСКИЙ САД № 175</t>
  </si>
  <si>
    <t>3810326616</t>
  </si>
  <si>
    <t>МУНИЦИПАЛЬНОЕ БЮДЖЕТНОЕ ДОШКОЛЬНОЕ ОБРАЗОВАТЕЛЬНОЕ УЧРЕЖДЕНИЕ ГОРОДА ИРКУТСКА ДЕТСКИЙ САД № 176</t>
  </si>
  <si>
    <t>МБДОУ Г. ИРКУТСКА ДЕТСКИЙ САД № 176</t>
  </si>
  <si>
    <t>3812148736</t>
  </si>
  <si>
    <t>МУНИЦИПАЛЬНОЕ БЮДЖЕТНОЕ ДОШКОЛЬНОЕ ОБРАЗОВАТЕЛЬНОЕ УЧРЕЖДЕНИЕ Г. ИРКУТСКА ДЕТСКИЙ САД №177</t>
  </si>
  <si>
    <t>МБДОУ Г. ИРКУТСКА ДЕТСКИЙ САД №177</t>
  </si>
  <si>
    <t>3810321985</t>
  </si>
  <si>
    <t>МУНИЦИПАЛЬНОЕ БЮДЖЕТНОЕ ДОШКОЛЬНОЕ ОБРАЗОВАТЕЛЬНОЕ УЧРЕЖДЕНИЕ ГОРОДА ИРКУТСКА ДЕТСКИЙ САД № 178</t>
  </si>
  <si>
    <t>МБДОУ Г. ИРКУТСКА ДЕТСКИЙ САД № 178</t>
  </si>
  <si>
    <t>3811169420</t>
  </si>
  <si>
    <t>МУНИЦИПАЛЬНОЕ БЮДЖЕТНОЕ ДОШКОЛЬНОЕ ОБРАЗОВАТЕЛЬНОЕ УЧРЕЖДЕНИЕ ГОРОДА ИРКУТСКА ДЕТСКИЙ САД № 179</t>
  </si>
  <si>
    <t>МБДОУ Г. ИРКУТСКА ДЕТСКИЙ САД № 179</t>
  </si>
  <si>
    <t>3812151739</t>
  </si>
  <si>
    <t>МУНИЦИПАЛЬНОЕ БЮДЖЕТНОЕ ДОШКОЛЬНОЕ ОБРАЗОВАТЕЛЬНОЕ УЧРЕЖДЕНИЕ ГОРОДА ИРКУТСКА ДЕТСКИЙ САД № 180</t>
  </si>
  <si>
    <t>МБДОУ ГОРОДА ИРКУТСКА ДЕТСКИЙ САД № 180</t>
  </si>
  <si>
    <t>3810021438</t>
  </si>
  <si>
    <t>МУНИЦИПАЛЬНОЕ БЮДЖЕТНОЕ ДОШКОЛЬНОЕ ОБРАЗОВАТЕЛЬНОЕ УЧРЕЖДЕНИЕ ГОРОДА ИРКУТСКА ДЕТСКИЙ САД №181</t>
  </si>
  <si>
    <t>МБДОУ Г. ИРКУТСКА ДЕТСКИЙ САД №181</t>
  </si>
  <si>
    <t>3810021702</t>
  </si>
  <si>
    <t>МУНИЦИПАЛЬНОЕ БЮДЖЕТНОЕ ДОШКОЛЬНОЕ ОБРАЗОВАТЕЛЬНОЕ УЧРЕЖДЕНИЕ ГОРОДА ИРКУТСКА ДЕТСКИЙ САД "СКАЗКА"</t>
  </si>
  <si>
    <t>МБДОУ Г. ИРКУТСКА ДЕТСКИЙ САД "СКАЗКА"</t>
  </si>
  <si>
    <t>3808055550</t>
  </si>
  <si>
    <t>МУНИЦИПАЛЬНОЕ АВТОНОМНОЕ ОБЩЕОБРАЗОВАТЕЛЬНОЕ УЧРЕЖДЕНИЕ ЦЕНТР ОБРАЗОВАНИЯ № 47 ГОРОДА ИРКУТСКА</t>
  </si>
  <si>
    <t>МАОУ ЦО № 47 Г. ИРКУТСКА</t>
  </si>
  <si>
    <t>3811029976</t>
  </si>
  <si>
    <t>МУНИЦИПАЛЬНОЕ БЮДЖЕТНОЕ ОБЩЕОБРАЗОВАТЕЛЬНОЕ УЧРЕЖДЕНИЕ ГОРОДА ИРКУТСКА ВЕЧЕРНЯЯ (СМЕННАЯ) ОБЩЕОБРАЗОВАТЕЛЬНАЯ ШКОЛА № 1</t>
  </si>
  <si>
    <t>МБОУ Г. ИРКУТСКА ВСОШ № 1</t>
  </si>
  <si>
    <t>3810024358</t>
  </si>
  <si>
    <t>МУНИЦИПАЛЬНОЕ БЮДЖЕТНОЕ ОБЩЕОБРАЗОВАТЕЛЬНОЕ УЧРЕЖДЕНИЕ Г. ИРКУТСКА ЛИЦЕЙ № 1</t>
  </si>
  <si>
    <t>МБОУ Г. ИРКУТСКА ЛИЦЕЙ № 1</t>
  </si>
  <si>
    <t>3812004406</t>
  </si>
  <si>
    <t>МУНИЦИПАЛЬНОЕ БЮДЖЕТНОЕ ОБЩЕОБРАЗОВАТЕЛЬНОЕ УЧРЕЖДЕНИЕ ГОРОДА ИРКУТСКА ЛИЦЕЙ № 2</t>
  </si>
  <si>
    <t>МБОУ Г. ИРКУТСКА ЛИЦЕЙ № 2</t>
  </si>
  <si>
    <t>3809023198</t>
  </si>
  <si>
    <t>МУНИЦИПАЛЬНОЕ БЮДЖЕТНОЕ ОБЩЕОБРАЗОВАТЕЛЬНОЕ УЧРЕЖДЕНИЕ ГОРОДА ИРКУТСКА ЛИЦЕЙ-ИНТЕРНАТ № 1</t>
  </si>
  <si>
    <t>МБОУ Г. ИРКУТСКА ЛИЦЕЙ-ИНТЕРНАТ № 1</t>
  </si>
  <si>
    <t>3809024610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</si>
  <si>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№14</t>
  </si>
  <si>
    <t>МБОУ Г. ИРКУТСКА СОШ С УГЛУБЛЕННЫМ ИЗУЧЕНИЕМ ОТДЕЛЬНЫХ ПРЕДМЕТОВ №14</t>
  </si>
  <si>
    <t>3811055655</t>
  </si>
  <si>
    <t>МУНИЦИПАЛЬНОЕ БЮДЖЕТНОЕ ОБЩЕОБРАЗОВАТЕЛЬНОЕ УЧРЕЖДЕНИЕ ГОРОДА ИРКУТСКА СРЕДНЯЯ ОБЩЕОБРАЗОВАТЕЛЬНАЯ ШКОЛА № 15</t>
  </si>
  <si>
    <t>МБОУ Г. ИРКУТСКА СОШ № 15</t>
  </si>
  <si>
    <t>3808052044</t>
  </si>
  <si>
    <t>МУНИЦИПАЛЬНОЕ БЮДЖЕТНОЕ ОБЩЕОБРАЗОВАТЕЛЬНОЕ УЧРЕЖДЕНИЕ ГОРОДА ИРКУТСКА СРЕДНЯЯ ОБЩЕОБРАЗОВАТЕЛЬНАЯ ШКОЛА № 16</t>
  </si>
  <si>
    <t>МБОУ Г.ИРКУТСКА СОШ № 16</t>
  </si>
  <si>
    <t>3811037536</t>
  </si>
  <si>
    <t>МУНИЦИПАЛЬНОЕ БЮДЖЕТНОЕ ОБЩЕОБРАЗОВАТЕЛЬНОЕ УЧРЕЖДЕНИЕ ГОРОДА ИРКУТСКА СРЕДНЯЯ ОБЩЕОБРАЗОВАТЕЛЬНАЯ ШКОЛА №17</t>
  </si>
  <si>
    <t>МБОУ Г. ИРКУТСКА СОШ №17</t>
  </si>
  <si>
    <t>3808051361</t>
  </si>
  <si>
    <t>МУНИЦИПАЛЬНОЕ БЮДЖЕТНОЕ ОБЩЕОБРАЗОВАТЕЛЬНОЕ УЧРЕЖДЕНИЕ ГОРОДА ИРКУТСКА СРЕДНЯЯ ОБЩЕОБРАЗОВАТЕЛЬНАЯ ШКОЛА № 18</t>
  </si>
  <si>
    <t>МБОУ Г. ИРКУТСКА СОШ № 18</t>
  </si>
  <si>
    <t>3812008489</t>
  </si>
  <si>
    <t>МУНИЦИПАЛЬНОЕ БЮДЖЕТНОЕ ОБЩЕОБРАЗОВАТЕЛЬНОЕ УЧРЕЖДЕНИЕ ГОРОДА ИРКУТСКА СРЕДНЯЯ ОБЩЕОБРАЗОВАТЕЛЬНАЯ ШКОЛА №20</t>
  </si>
  <si>
    <t>МБОУ Г. ИРКУТСКА СОШ №20</t>
  </si>
  <si>
    <t>3811056144</t>
  </si>
  <si>
    <t>МУНИЦИПАЛЬНОЕ БЮДЖЕТНОЕ ОБЩЕОБРАЗОВАТЕЛЬНОЕ УЧРЕЖДЕНИЕ ГОРОДА ИРКУТСКА СРЕДНЯЯ ОБЩЕОБРАЗОВАТЕЛЬНАЯ ШКОЛА № 21</t>
  </si>
  <si>
    <t>МБОУ Г. ИРКУТСКА СОШ № 21</t>
  </si>
  <si>
    <t>3811054330</t>
  </si>
  <si>
    <t>МУНИЦИПАЛЬНОЕ БЮДЖЕТНОЕ ОБЩЕОБРАЗОВАТЕЛЬНОЕ УЧРЕЖДЕНИЕ ГОРОДА ИРКУТСКА СРЕДНЯЯ ОБЩЕОБРАЗОВАТЕЛЬНАЯ ШКОЛА № 22</t>
  </si>
  <si>
    <t>МБОУ Г.ИРКУТСКА СОШ № 22</t>
  </si>
  <si>
    <t>3811056507</t>
  </si>
  <si>
    <t>МУНИЦИПАЛЬНОЕ БЮДЖЕТНОЕ ОБЩЕОБРАЗОВАТЕЛЬНОЕ УЧРЕЖДЕНИЕ ГОРОДА ИРКУТСКА СРЕДНЯЯ ОБЩЕОБРАЗОВАТЕЛЬНАЯ ШКОЛА № 23</t>
  </si>
  <si>
    <t>МБОУ Г. ИРКУТСКА СОШ № 23</t>
  </si>
  <si>
    <t>3811056955</t>
  </si>
  <si>
    <t>МУНИЦИПАЛЬНОЕ БЮДЖЕТНОЕ ОБЩЕОБРАЗОВАТЕЛЬНОЕ УЧРЕЖДЕНИЕ ГОРОДА ИРКУТСКА СРЕДНЯЯ ОБЩЕОБРАЗОВАТЕЛЬНАЯ ШКОЛА №26</t>
  </si>
  <si>
    <t>МБОУ Г. ИРКУТСКА СОШ №26</t>
  </si>
  <si>
    <t>3811056391</t>
  </si>
  <si>
    <t>МУНИЦИПАЛЬНОЕ БЮДЖЕТНОЕ ОБЩЕОБРАЗОВАТЕЛЬНОЕ УЧРЕЖДЕНИЕ ГОРОДА ИРКУТСКА СРЕДНЯЯ ОБЩЕОБРАЗОВАТЕЛЬНАЯ ШКОЛА № 27</t>
  </si>
  <si>
    <t>МБОУ Г. ИРКУТСКА СОШ № 27</t>
  </si>
  <si>
    <t>3811056698</t>
  </si>
  <si>
    <t>МУНИЦИПАЛЬНОЕ БЮДЖЕТНОЕ ОБЩЕОБРАЗОВАТЕЛЬНОЕ УЧРЕЖДЕНИЕ ГОРОДА ИРКУТСКА СРЕДНЯЯ ОБЩЕОБРАЗОВАТЕЛЬНАЯ ШКОЛА №29</t>
  </si>
  <si>
    <t>МБОУ Г.ИРКУТСКА СОШ №29</t>
  </si>
  <si>
    <t>3810024630</t>
  </si>
  <si>
    <t>МУНИЦИПАЛЬНОЕ БЮДЖЕТНОЕ ОБЩЕОБРАЗОВАТЕЛЬНОЕ УЧРЕЖДЕНИЕ ГОРОДА ИРКУТСКА СРЕДНЯЯ ОБЩЕОБРАЗОВАТЕЛЬНАЯ ШКОЛА № 3</t>
  </si>
  <si>
    <t>МБОУ Г.ИРКУТСКА СОШ № 3</t>
  </si>
  <si>
    <t>3809024642</t>
  </si>
  <si>
    <t>МУНИЦИПАЛЬНОЕ БЮДЖЕТНОЕ ОБЩЕОБРАЗОВАТЕЛЬНОЕ УЧРЕЖДЕНИЕ ГОРОДА ИРКУТСКА СРЕДНЯЯ ОБЩЕОБРАЗОВАТЕЛЬНАЯ ШКОЛА № 30</t>
  </si>
  <si>
    <t>МБОУ Г. ИРКУТСКА СОШ № 30</t>
  </si>
  <si>
    <t>3810016477</t>
  </si>
  <si>
    <t>МУНИЦИПАЛЬНОЕ БЮДЖЕТНОЕ ОБЩЕОБРАЗОВАТЕЛЬНОЕ УЧРЕЖДЕНИЕ ГОРОДА ИРКУТСКА СРЕДНЯЯ ОБЩЕОБРАЗОВАТЕЛЬНАЯ ШКОЛА № 31</t>
  </si>
  <si>
    <t>МБОУ Г.ИРКУТСКА СОШ № 31</t>
  </si>
  <si>
    <t>3809023776</t>
  </si>
  <si>
    <t>МУНИЦИПАЛЬНОЕ БЮДЖЕТНОЕ ОБЩЕОБРАЗОВАТЕЛЬНОЕ УЧРЕЖДЕНИЕ ГОРОДА ИРКУТСКА СРЕДНЯЯ ОБЩЕОБРАЗОВАТЕЛЬНАЯ ШКОЛА № 4</t>
  </si>
  <si>
    <t>МБОУ Г. ИРКУТСКА СОШ № 4</t>
  </si>
  <si>
    <t>3812007855</t>
  </si>
  <si>
    <t>МУНИЦИПАЛЬНОЕ БЮДЖЕТНОЕ ОБЩЕОБРАЗОВАТЕЛЬНОЕ УЧРЕЖДЕНИЕ ГОРОДА ИРКУТСКА СРЕДНЯЯ ОБЩЕОБРАЗОВАТЕЛЬНАЯ ШКОЛА № 42</t>
  </si>
  <si>
    <t>МБОУ Г. ИРКУТСКА СОШ № 42</t>
  </si>
  <si>
    <t>3810023749</t>
  </si>
  <si>
    <t>МУНИЦИПАЛЬНОЕ БЮДЖЕТНОЕ ОБЩЕОБРАЗОВАТЕЛЬНОЕ УЧРЕЖДЕНИЕ ГОРОДА ИРКУТСКА СРЕДНЯЯ ОБЩЕОБРАЗОВАТЕЛЬНАЯ ШКОЛА № 43</t>
  </si>
  <si>
    <t>МБОУ Г. ИРКУТСКА СОШ № 43</t>
  </si>
  <si>
    <t>3810024816</t>
  </si>
  <si>
    <t>МУНИЦИПАЛЬНОЕ БЮДЖЕТНОЕ ОБЩЕОБРАЗОВАТЕЛЬНОЕ УЧРЕЖДЕНИЕ ГОРОДА ИРКУТСКА СРЕДНЯЯ ОБЩЕОБРАЗОВАТЕЛЬНАЯ ШКОЛА № 45</t>
  </si>
  <si>
    <t>МБОУ Г. ИРКУТСКА СОШ № 45</t>
  </si>
  <si>
    <t>3810024090</t>
  </si>
  <si>
    <t>МУНИЦИПАЛЬНОЕ БЮДЖЕТНОЕ ОБЩЕОБРАЗОВАТЕЛЬНОЕ УЧРЕЖДЕНИЕ ГОРОДА ИРКУТСКА СРЕДНЯЯ ОБЩЕОБРАЗОВАТЕЛЬНАЯ ШКОЛА № 46</t>
  </si>
  <si>
    <t>МБОУ Г. ИРКУТСКА СОШ № 46</t>
  </si>
  <si>
    <t>3812135705</t>
  </si>
  <si>
    <t>МУНИЦИПАЛЬНОЕ БЮДЖЕТНОЕ ОБЩЕОБРАЗОВАТЕЛЬНОЕ УЧРЕЖДЕНИЕ ГОРОДА ИРКУТСКА СРЕДНЯЯ ОБЩЕОБРАЗОВАТЕЛЬНАЯ ШКОЛА № 49</t>
  </si>
  <si>
    <t>МБОУ Г. ИРКУТСКА СОШ№ 49</t>
  </si>
  <si>
    <t>3810024238</t>
  </si>
  <si>
    <t>МУНИЦИПАЛЬНОЕ БЮДЖЕТНОЕ ОБЩЕОБРАЗОВАТЕЛЬНОЕ УЧРЕЖДЕНИЕ ГОРОДА ИРКУТСКА СРЕДНЯЯ ОБЩЕОБРАЗОВАТЕЛЬНАЯ ШКОЛА № 5</t>
  </si>
  <si>
    <t>МБОУ Г. ИРКУТСКА СОШ № 5</t>
  </si>
  <si>
    <t>3812008055</t>
  </si>
  <si>
    <t>МУНИЦИПАЛЬНОЕ БЮДЖЕТНОЕ ОБЩЕОБРАЗОВАТЕЛЬНОЕ УЧРЕЖДЕНИЕ ГОРОДА ИРКУТСКА СРЕДНЯЯ ОБЩЕОБРАЗОВАТЕЛЬНАЯ ШКОЛА №50</t>
  </si>
  <si>
    <t>МБОУ Г ИРКУТСК СОШ №50</t>
  </si>
  <si>
    <t>3809024272</t>
  </si>
  <si>
    <t>МУНИЦИПАЛЬНОЕ БЮДЖЕТНОЕ ОБЩЕОБРАЗОВАТЕЛЬНОЕ УЧРЕЖДЕНИЕ ГОРОДА ИРКУТСКА СРЕДНЯЯ ОБЩЕОБРАЗОВАТЕЛЬНАЯ ШКОЛА № 55</t>
  </si>
  <si>
    <t>МБОУ Г. ИРКУТСКА СОШ № 55</t>
  </si>
  <si>
    <t>3812008506</t>
  </si>
  <si>
    <t>МУНИЦИПАЛЬНОЕ БЮДЖЕТНОЕ ОБЩЕОБРАЗОВАТЕЛЬНОЕ УЧРЕЖДЕНИЕ ГОРОДА ИРКУТСКА СРЕДНЯЯ ОБЩЕОБРАЗОВАТЕЛЬНАЯ ШКОЛА №6</t>
  </si>
  <si>
    <t>МБОУ Г. ИРКУТСКА СОШ №6</t>
  </si>
  <si>
    <t>3812008545</t>
  </si>
  <si>
    <t>МУНИЦИПАЛЬНОЕ БЮДЖЕТНОЕ ОБЩЕОБРАЗОВАТЕЛЬНОЕ УЧРЕЖДЕНИЕ ГОРОДА ИРКУТСКА СРЕДНЯЯ ОБЩЕОБРАЗОВАТЕЛЬНАЯ ШКОЛА № 65</t>
  </si>
  <si>
    <t>МБОУ Г. ИРКУТСКА СОШ № 65</t>
  </si>
  <si>
    <t>3808048111</t>
  </si>
  <si>
    <t>МУНИЦИПАЛЬНОЕ БЮДЖЕТНОЕ ОБЩЕОБРАЗОВАТЕЛЬНОЕ УЧРЕЖДЕНИЕ ГОРОДА ИРКУТСКА СРЕДНЯЯ ОБЩЕОБРАЗОВАТЕЛЬНАЯ ШКОЛА № 66</t>
  </si>
  <si>
    <t>МБОУ Г. ИРКУТСКА СОШ № 66</t>
  </si>
  <si>
    <t>3809024530</t>
  </si>
  <si>
    <t>МУНИЦИПАЛЬНОЕ БЮДЖЕТНОЕ ОБЩЕОБРАЗОВАТЕЛЬНОЕ УЧРЕЖДЕНИЕ ГОРОДА ИРКУТСКА СРЕДНЯЯ ОБЩЕОБРАЗОВАТЕЛЬНАЯ ШКОЛА № 67</t>
  </si>
  <si>
    <t>МБОУ Г. ИРКУТСКА СОШ № 67</t>
  </si>
  <si>
    <t>3810024319</t>
  </si>
  <si>
    <t>МУНИЦИПАЛЬНОЕ БЮДЖЕТНОЕ ОБЩЕОБРАЗОВАТЕЛЬНОЕ УЧРЕЖДЕНИЕ ГОРОДА ИРКУТСКА СРЕДНЯЯ ОБЩЕОБРАЗОВАТЕЛЬНАЯ ШКОЛА № 7</t>
  </si>
  <si>
    <t>МБОУ Г. ИРКУТСКА СОШ № 7</t>
  </si>
  <si>
    <t>3810023548</t>
  </si>
  <si>
    <t>МУНИЦИПАЛЬНОЕ БЮДЖЕТНОЕ ОБЩЕОБРАЗОВАТЕЛЬНОЕ УЧРЕЖДЕНИЕ ГОРОДА ИРКУТСКА СРЕДНЯЯ ОБЩЕОБРАЗОВАТЕЛЬНАЯ ШКОЛА № 9</t>
  </si>
  <si>
    <t>МБОУ Г. ИРКУТСКА СОШ № 9</t>
  </si>
  <si>
    <t>3809023913</t>
  </si>
  <si>
    <t>МУНИЦИПАЛЬНОЕ БЮДЖЕТНОЕ ОБЩЕОБРАЗОВАТЕЛЬНОЕ УЧРЕЖДЕНИЕ ГОРОДА ИРКУТСКА ЦЕНТР ОБРАЗОВАНИЯ № 10</t>
  </si>
  <si>
    <t>МБОУ Г.ИРКУТСКА ЦО № 10</t>
  </si>
  <si>
    <t>3811057525</t>
  </si>
  <si>
    <t>МУНИЦИПАЛЬНОЕ БЮДЖЕТНОЕ ОБЩЕОБРАЗОВАТЕЛЬНОЕ УЧРЕЖДЕНИЕ ГОРОДА ИРКУТСКА ОБЩЕОБРАЗОВАТЕЛЬНАЯ ШКОЛА-ИНТЕРНАТ № 13 ОСНОВНОГО ОБЩЕГО ОБРАЗОВАНИЯ</t>
  </si>
  <si>
    <t>МБОУ Г. ИРКУТСКА ШКОЛА-ИНТЕРНАТ № 13</t>
  </si>
  <si>
    <t>3810024189</t>
  </si>
  <si>
    <t>МУНИЦИПАЛЬНОЕ БЮДЖЕТНОЕ ОБЩЕОБРАЗОВАТЕЛЬНОЕ УЧРЕЖДЕНИЕ ГИМНАЗИЯ № 44 Г. ИРКУТСКА</t>
  </si>
  <si>
    <t>МБОУ ГИМНАЗИЯ № 44 Г. ИРКУТСКА</t>
  </si>
  <si>
    <t>3811054806</t>
  </si>
  <si>
    <t>МУНИЦИПАЛЬНОЕ КАЗЕННОЕ ОБРАЗОВАТЕЛЬНОЕ УЧРЕЖДЕНИЕ ДОПОЛНИТЕЛЬНОГО ОБРАЗОВАНИЯ ДЕТЕЙ КАТАНГСКИЙ ЦЕНТРДОПОЛНИТЕЛЬНОГО ОБРАЗОВАНИЯ ДЕТЕЙ</t>
  </si>
  <si>
    <t>МКОУ ДОД КАТАНГСКИЙ ЦДОД</t>
  </si>
  <si>
    <t>МУНИЦИПАЛЬНОЕ КАЗЕННОЕ ОБЩЕОБРАЗОВАТЕЛЬНОЕ УЧРЕЖДЕНИЕ ДЛЯ ДЕТЕЙ ДОШКОЛЬНОГО И МЛАДШЕГО ШКОЛЬНОГО ВОЗРАСТА НАЧАЛЬНАЯ ШКОЛА - ДЕТСКИЙ САД С. ЕРЕМА</t>
  </si>
  <si>
    <t>МКОУ НШДС С. ЕРЕМА</t>
  </si>
  <si>
    <t>МУНИЦИПАЛЬНОЕ КАЗЕННОЕ ОБЩЕОБРАЗОВАТЕЛЬНОЕ УЧРЕЖДЕНИЕ ДЛЯ ДЕТЕЙ ДОШКОЛЬНОГО И МЛАДШЕГО ШКОЛЬНОГО ВОЗРАСТА НАЧАЛЬНАЯ ШКОЛА-ДЕТСКИЙ САД С. ИКА</t>
  </si>
  <si>
    <t>МКОУ НШДС С.ИКА</t>
  </si>
  <si>
    <t>МУНИЦИПАЛЬНОЕ КАЗЕННОЕ ОБЩЕОБРАЗОВАТЕЛЬНОЕ УЧРЕЖДЕНИЕ ДЛЯ ДЕТЕЙ ДОШКОЛЬНОГО И МЛАДШЕГО ШКОЛЬНОГО ВОЗРАСТА НАЧАЛЬНАЯ ШКОЛА-ДЕТСКИЙ САД С. НАКАННО</t>
  </si>
  <si>
    <t>МКОУ НШДС С. НАКАННО</t>
  </si>
  <si>
    <t>МУНИЦИПАЛЬНОЕ КАЗЕННОЕ ОБЩЕОБРАЗОВАТЕЛЬНОЕ УЧРЕЖДЕНИЕ ДЛЯ ДЕТЕЙ ДОШКОЛЬНОГО И МЛАДШЕГО ШКОЛЬНОГО ВОЗРАСТА НАЧАЛЬНАЯ ШКОЛА-ДЕТСКИЙ САД С. ХАМАКАР</t>
  </si>
  <si>
    <t>МКОУ НШДС С. ХАМАКАР</t>
  </si>
  <si>
    <t>МУНИЦИПАЛЬНОЕ КАЗЕННОЕ ОБЩЕОБРАЗОВАТЕЛЬНОЕ УЧРЕЖДЕНИЕ "СРЕДНЯЯ ОБЩЕОБРАЗОВАТЕЛЬНАЯ ШКОЛА С. БУР"</t>
  </si>
  <si>
    <t>МКОУ СОШ С.БУР</t>
  </si>
  <si>
    <t>МУНИЦИПАЛЬНОЕ КАЗЁННОЕ ДОШКОЛЬНОЕ ОБРАЗОВАТЕЛЬНОЕ УЧРЕЖДЕНИЕ ДЕТСКИЙ САД Д. ЛИТВИНОВА</t>
  </si>
  <si>
    <t>МКДОУ ДЕТСКИЙ САД Д. ЛИТВИНОВА</t>
  </si>
  <si>
    <t>МУНИЦИПАЛЬНОЕ КАЗЁННОЕ ДОШКОЛЬНОЕ ОБРАЗОВАТЕЛЬНОЕ УЧРЕЖДЕНИЕ ДЕТСКИЙ САД "СОЛНЫШКО"</t>
  </si>
  <si>
    <t>МКДОУ ДС "СОЛНЫШКО"</t>
  </si>
  <si>
    <t>МУНИЦИПАЛЬНОЕ КАЗЁННОЕ ДОШКОЛЬНОЕ ОБРАЗОВАТЕЛЬНОЕ УЧРЕЖДЕНИЕ ДЕТСКИЙ САД "РАДУГА" ОБЩЕРАЗВИВАЮЩЕГО ВИДА С ПРИОРИТЕТНЫМ ОСУЩЕСТВЛЕНИЕМ ДЕЯТЕЛЬНОСТИ ПО ХУДОЖЕСТВЕННО-ЭСТЕТИЧЕСКОМУ НАПРАВЛЕНИЮ РАЗВИТИЯ ДЕТЕЙ</t>
  </si>
  <si>
    <t>МКДОУ ДС "РАДУГА"</t>
  </si>
  <si>
    <t>МУНИЦИПАЛЬНОЕ КАЗЁННОЕ ДОШКОЛЬНОЕ ОБРАЗОВАТЕЛЬНОЕ УЧРЕЖДЕНИЕ ДЕТСКИЙ САД "СКАЗКА"</t>
  </si>
  <si>
    <t>МКДОУ ДС "СКАЗКА"</t>
  </si>
  <si>
    <t>МУНИЦИПАЛЬНОЕ КАЗЁННОЕ ДОШКОЛЬНОЕ ОБРАЗОВАТЕЛЬНОЕ УЧРЕЖДЕНИЕ КАЧУГСКИЙ ДЕТСКИЙ САД "КОРАБЛИК"</t>
  </si>
  <si>
    <t>МКДОУ КАЧУГСКИЙ ДЕТСКИЙ САД "КОРАБЛИК"</t>
  </si>
  <si>
    <t>МУНИЦИПАЛЬНОЕ КАЗЁННОЕ ДОШКОЛЬНОЕ ОБРАЗОВАТЕЛЬНОЕ УЧРЕЖДЕНИЕ КОРСУКОВСКИЙ ДЕТСКИЙ САД</t>
  </si>
  <si>
    <t>МКДОУ КОРСУКОВСКИЙ ДС</t>
  </si>
  <si>
    <t>МУНИЦИПАЛЬНОЕ КАЗЁННОЕ ДОШКОЛЬНОЕ ОБРАЗОВАТЕЛЬНОЕ УЧРЕЖДЕНИЕ КРАСНОЯРСКИЙ ДЕТСКИЙ САД "БЕРЁЗКА"</t>
  </si>
  <si>
    <t>МКДОУ КРАСНОЯРСКИЙ ДЕТСКИЙ САД "БЕРЁЗКА"</t>
  </si>
  <si>
    <t>МУНИЦИПАЛЬНОЕ КАЗЕННОЕ ДОШКОЛЬНОЕ ОБРАЗОВАТЕЛЬНОЕ УЧРЕЖДЕНИЕ МАЛЫ-ГОЛОВСКИЙ ДЕТСКИЙ САД</t>
  </si>
  <si>
    <t>МКДОУ МАЛЫ-ГОЛОВСКИЙ ДЕТСКИЙ САД</t>
  </si>
  <si>
    <t>МУНИЦИПАЛЬНОЕ КАЗЁННОЕ ДОШКОЛЬНОЕ ОБРАЗОВАТЕЛЬНОЕ УЧРЕЖДЕНИЕ МАНЗУРСКИЙ ДЕТСКИЙ САД</t>
  </si>
  <si>
    <t>МКДОУ МАНЗУРСКИЙ ДЕТСКИЙ САД</t>
  </si>
  <si>
    <t>МУНИЦИПАЛЬНОЕ КАЗЁННОЕ УЧРЕЖДЕНИЕ ДОПОЛНИТЕЛЬНОГО ОБРАЗОВАНИЯ МАНЗУРСКАЯ ДЕТСКО-ЮНОШЕСКАЯ СПОРТИВНАЯ ШКОЛА</t>
  </si>
  <si>
    <t>МКУ ДО МАНЗУРСКАЯ ДЮСШ</t>
  </si>
  <si>
    <t>МУНИЦИПАЛЬНОЕ КАЗЁННОЕ УЧРЕЖДЕНИЕ ДОПОЛНИТЕЛЬНОГО ОБРАЗОВАНИЯ КАЧУГСКАЯ ДЕТСКО-ЮНОШЕСКАЯ СПОРТИВНАЯ ШКОЛА</t>
  </si>
  <si>
    <t>МКУ ДО КАЧУГСКАЯ ДЮСШ</t>
  </si>
  <si>
    <t>МУНИЦИПАЛЬНОЕ КАЗЁННОЕ ДОШКОЛЬНОЕ ОБРАЗОВАТЕЛЬНОЕ УЧРЕЖДЕНИЕ ДЕТСКИЙ САД С. ХАРБАТОВО</t>
  </si>
  <si>
    <t>ХАРБАТОВСКИЙ ДЕТСКИЙ САД</t>
  </si>
  <si>
    <t>МУНИЦИПАЛЬНОЕ КАЗЁННОЕ ДОШКОЛЬНОЕ ОБРАЗОВАТЕЛЬНОЕ УЧРЕЖДЕНИЕ ИСЕТСКИЙ ДЕТСКИЙ САД</t>
  </si>
  <si>
    <t>МКДОУ ИСЕТСКИЙ ДЕТСКИЙ САД</t>
  </si>
  <si>
    <t>МУНИЦИПАЛЬНОЕ КАЗЕННОЕ ОБЩЕОБРАЗОВАТЕЛЬНОЕ УЧРЕЖДЕНИЕ АНГИНСКАЯ СРЕДНЯЯ ОБЩЕОБРАЗОВАТЕЛЬНАЯ ШКОЛА</t>
  </si>
  <si>
    <t>МКОУ АНГИНСКАЯ СОШ</t>
  </si>
  <si>
    <t>МУНИЦИПАЛЬНОЕ КАЗЁННОЕ ОБЩЕОБРАЗОВАТЕЛЬНОЕ УЧРЕЖДЕНИЕ БЕЛОУСОВСКАЯ ОСНОВНАЯ ОБЩЕОБРАЗОВАТЕЛЬНАЯ ШКОЛА</t>
  </si>
  <si>
    <t>МКОУ БЕЛОУСОВСКАЯ ООШ</t>
  </si>
  <si>
    <t>МУНИЦИПАЛЬНОЕ КАЗЁННОЕ ДОШКОЛЬНОЕ ОБРАЗОВАТЕЛЬНОЕ УЧРЕЖДЕНИЕ "ДЕТСКИЙ САД № 8 Г. КИРЕНСКА"</t>
  </si>
  <si>
    <t>МКДОУ "ДЕТСКИЙ САД № 8"</t>
  </si>
  <si>
    <t>МУНИЦИПАЛЬНОЕ КАЗЁННОЕ ДОШКОЛЬНОЕ ОБРАЗОВАТЕЛЬНОЕ УЧРЕЖДЕНИЕ "ДЕТСКИЙ САД № 1 Г. КИРЕНСКА"</t>
  </si>
  <si>
    <t>МКДОУ "ДЕТСКИЙ САД № 1"</t>
  </si>
  <si>
    <t>МУНИЦИПАЛЬНОЕ КАЗЁННОЕ ДОШКОЛЬНОЕ ОБРАЗОВАТЕЛЬНОЕ УЧРЕЖДЕНИЕ " ДЕТСКИЙ САД С. КРИВАЯ ЛУКА КИРЕНСКОГО РАЙОНА"</t>
  </si>
  <si>
    <t>МКДОУ "ДЕТСКИЙ САД С. КРИВАЯ ЛУКА"</t>
  </si>
  <si>
    <t>МУНИЦИПАЛЬНОЕ КАЗЁННОЕ ДОШКОЛЬНОЕ ОБРАЗОВАТЕЛЬНОЕ УЧРЕЖДЕНИЕ "ДЕТСКИЙ САД С.МАКАРОВО КИРЕНСКОГО РАЙОНА"</t>
  </si>
  <si>
    <t>МКДОУ "ДЕТСКИЙ САД С.МАКАРОВО"</t>
  </si>
  <si>
    <t>МУНИЦИПАЛЬНОЕ КАЗЕННОЕ ОБЩЕОБРАЗОВАТЕЛЬНОЕ УЧРЕЖДЕНИЕ "НАЧАЛЬНАЯ ОБЩЕОБРАЗОВАТЕЛЬНАЯ ШКОЛА С. КРИВОШАПКИНО"</t>
  </si>
  <si>
    <t>МКОУ НОШ С. КРИВОШАПКИНО</t>
  </si>
  <si>
    <t>МУНИЦИПАЛЬНОЕ КАЗЁННОЕ ОБРАЗОВАТЕЛЬНОЕ УЧРЕЖДЕНИЕ ДЛЯ ДЕТЕЙ ДОШКОЛЬНОГО И МЛАДШЕГО ШКОЛЬНОГО ВОЗРАСТА "НАЧАЛЬНАЯ ШКОЛА-ДЕТСКИЙ САД № 4 Г. КИРЕНСКА"</t>
  </si>
  <si>
    <t>МКОУ "НАЧАЛЬНАЯ ШКОЛА-ДЕТСКИЙ САД № 4 Г.КИРЕНСКА"</t>
  </si>
  <si>
    <t>МУНИЦИПАЛЬНОЕ КАЗЁННОЕ ОБРАЗОВАТЕЛЬНОЕ УЧРЕЖДЕНИЕ ДЛЯ ДЕТЕЙ ДОШКОЛЬНОГО И МЛАДШЕГО ШКОЛЬНОГО ВОЗРАСТА "НАЧАЛЬНАЯ ШКОЛА-ДЕТСКИЙ САД П.ВОРОНЕЖСКИЙ"</t>
  </si>
  <si>
    <t>МКОУ "НАЧАЛЬНАЯ ШКОЛА-ДЕТСКИЙ САД П.ВОРОНЕЖСКИЙ"</t>
  </si>
  <si>
    <t>МУНИЦИПАЛЬНАЯ КАЗЁННАЯ ПРОФЕССИОНАЛЬНАЯ ОБРАЗОВАТЕЛЬНАЯ ОРГАНИЗАЦИЯ "МЕЖШКОЛЬНЫЙ УЧЕБНО-ПРОИЗВОДСТВЕННЫЙ КОМБИНАТ" КИРЕНСКОГО РАЙОНА</t>
  </si>
  <si>
    <t>МКПОО "МУПК"</t>
  </si>
  <si>
    <t>МУНИЦИПАЛЬНОЕ КАЗЁННОЕ ОБЩЕОБРАЗОВАТЕЛЬНОЕ УЧРЕЖДЕНИЕ "ОСНОВНАЯ ОБЩЕОБРАЗОВАТЕЛЬНАЯ ШКОЛА № 9 Г. КИРЕНСКА"</t>
  </si>
  <si>
    <t>МКОУ "ОСНОВНАЯ ШКОЛА №9 Г. КИРЕНСКА"</t>
  </si>
  <si>
    <t>МУНИЦИПАЛЬНОЕ КАЗЁННОЕ ОБЩЕОБРАЗОВАТЕЛЬНОЕ УЧРЕЖДЕНИЕ БОЛЬШЕКАШЕЛАКСКАЯ НАЧАЛЬНАЯ ОБЩЕОБРАЗОВАТЕЛЬНАЯ ШКОЛА</t>
  </si>
  <si>
    <t>МКОУ БОЛЬШЕКАШЕЛАКСКАЯ НОШ</t>
  </si>
  <si>
    <t>МУНИЦИПАЛЬНОЕ КАЗЕННОЕ ОБРАЗОВАТЕЛЬНОЕ УЧРЕЖДЕНИЕ ДОПОЛНИТЕЛЬНОГО ОБРАЗОВАНИЯ ДЕТЕЙ  КУЙТУНСКАЯ РАЙОННАЯ ДЕТСКАЯ ЮНОШЕСКАЯ СПОРТИВНАЯ ШКОЛА</t>
  </si>
  <si>
    <t>МКОУ ДОД ДЮСШ</t>
  </si>
  <si>
    <t>МУНИЦИПАЛЬНОЕ КАЗЕННОЕ ОБЩЕОБРАЗОВАТЕЛЬНОЕ УЧРЕЖДЕНИЕ ХАРИКСКАЯ СРЕДНЯЯ ОБЩЕОБРАЗОВАТЕЛЬНАЯ ШКОЛА №2</t>
  </si>
  <si>
    <t>МКОУ ХАРИКСКАЯ СОШ №2</t>
  </si>
  <si>
    <t>МУНИЦИПАЛЬНОЕ КАЗЕННОЕ ОБРАЗОВАТЕЛЬНОЕ УЧРЕЖДЕНИЕ ДОПОЛНИТЕЛЬНОГО ОБРАЗОВАНИЯ ДЕТЕЙ "ДОМ ДЕТСКОГО ТВОРЧЕСТВА"</t>
  </si>
  <si>
    <t>МКОУ ДОД "ДОМ ДЕТСКОГО ТВОРЧЕСТВА"</t>
  </si>
  <si>
    <t>МУНИЦИПАЛЬНОЕ БЮДЖЕТНОЕ ОБЩЕОБРАЗОВАТЕЛЬНОЕ УЧРЕЖДЕНИЕ ЦЕНТР ОБРАЗОВАНИЯ "АЛЬЯНС" П. ХАРИК</t>
  </si>
  <si>
    <t>МБОУ ЦО "АЛЬЯНС" П. ХАРИК</t>
  </si>
  <si>
    <t>МУНИЦИПАЛЬНОЕ БЮДЖЕТНОЕ ОБЩЕОБРАЗОВАТЕЛЬНОЕ УЧРЕЖДЕНИЕ ЦЕНТР ОБРАЗОВАНИЯ "КАРАЗЕЙ"</t>
  </si>
  <si>
    <t>МБОУ ЦО "КАРАЗЕЙ"</t>
  </si>
  <si>
    <t>МУНИЦИПАЛЬНОЕ КАЗЁННОЕ ДОШКОЛЬНОЕ ОБРАЗОВАТЕЛЬНОЕ УЧРЕЖДЕНИЕ ДЕТСКИЙ САД "РУЧЕЁК"</t>
  </si>
  <si>
    <t>МКДОУ ДЕТСКИЙ САД "РУЧЕЁК"</t>
  </si>
  <si>
    <t>МУНИЦИПАЛЬНОЕ КАЗЁННОЕ ДОШКОЛЬНОЕ ОБРАЗОВАТЕЛЬНОЕ УЧРЕЖДЕНИЕ "ДЕТСКИЙ САД ОБЩЕРАЗВИВАЮЩЕГО ВИДА "РОСИНКА"</t>
  </si>
  <si>
    <t>МКДОУ ДСО "РОСИНКА"</t>
  </si>
  <si>
    <t>МУНИЦИПАЛЬНОЕ  КАЗЁННОЕ ДОШКОЛЬНОЕ ОБРАЗОВАТЕЛЬНОЕ УЧРЕЖДЕНИЕ ДЕТСКИЙ САД "РОДНИЧОК"</t>
  </si>
  <si>
    <t>МКДОУ ДЕТСКИЙ САД "РОДНИЧОК"</t>
  </si>
  <si>
    <t>МУНИЦИПАЛЬНОЕ КАЗЕННОЕ ДОШКОЛЬНОЕ ОБРАЗОВАТЕЛЬНОЕ УЧРЕЖДЕНИЕ ДЕТСКИЙ САД "СВЕТЛЯЧОК"</t>
  </si>
  <si>
    <t>МКДОУ Д/С "СВЕТЛЯЧОК"</t>
  </si>
  <si>
    <t>МУНИЦИПАЛЬНОЕ КАЗЕННОЕ ДОШКОЛЬНОЕ ОБРАЗОВАТЕЛЬНОЕ УЧРЕЖДЕНИЕ "ДЕТСКИЙ САД "СИБИРЯЧОК"</t>
  </si>
  <si>
    <t>МКДОУ "ДЕТСКИЙ САД "СИБИРЯЧОК"</t>
  </si>
  <si>
    <t>МУНИЦИПАЛЬНОЕ КАЗЕННОЕ ДОШКОЛЬНОЕ ОБРАЗОВАТЕЛЬНОЕ УЧРЕЖДЕНИЕ ДЕТСКИЙ САД "ТЕРЕМОК"</t>
  </si>
  <si>
    <t>МКДОУ ДЕТСКИЙ САД "ТЕРЕМОК"</t>
  </si>
  <si>
    <t>МУНИЦИПАЛЬНОЕ КАЗЕННОЕ ДОШКОЛЬНОЕ ОБРАЗОВАТЕЛЬНОЕ УЧРЕЖДЕНИЕ ДЕТСКИЙ САД "УЛЫБКА"</t>
  </si>
  <si>
    <t>МКДОУ Д/С "УЛЫБКА"</t>
  </si>
  <si>
    <t>МУНИЦИПАЛЬНОЕ КАЗЁННОЕ ДОШКОЛЬНОЕ ОБРАЗОВАТЕЛЬНОЕ УЧРЕЖДЕНИЕ "ДЕТСКИЙ САД "ТОПОЛЁК"</t>
  </si>
  <si>
    <t>МКДОУ "ДЕТСКИЙ САД "ТОПОЛЁК"</t>
  </si>
  <si>
    <t>МУНИЦИПАЛЬНОЕ КАЗЕННОЕ ОБЩЕОБРАЗОВАТЕЛЬНОЕ УЧРЕЖДЕНИЕ АМУРСКАЯ ОСНОВНАЯ ОБЩЕОБРАЗОВАТЕЛЬНАЯ ШКОЛА</t>
  </si>
  <si>
    <t>МКОУ АМУРСКАЯ ООШ</t>
  </si>
  <si>
    <t>МУНИЦИПАЛЬНОЕ КАЗЕННОЕ ОБЩЕОБРАЗОВАТЕЛЬНОЕ УЧРЕЖДЕНИЕ "АЛКИНСКАЯ ОСНОВНАЯ ОБЩЕОБРАЗОВАТЕЛЬНАЯ ШКОЛА"</t>
  </si>
  <si>
    <t>МКОУ "АЛКИНСКАЯ ООШ"</t>
  </si>
  <si>
    <t>МУНИЦИПАЛЬНОЕ КАЗЕННОЕ ОБЩЕОБРАЗОВАТЕЛЬНОЕ УЧРЕЖДЕНИЕ БАРЛУКСКАЯ СРЕДНЯЯ  ОБЩЕОБРАЗОВАТЕЛЬНАЯ ШКОЛА</t>
  </si>
  <si>
    <t>МКОУ БАРЛУКСКАЯ СОШ</t>
  </si>
  <si>
    <t>МУНИЦИПАЛЬНОЕ КАЗЕННОЕ ОБЩЕОБРАЗОВАТЕЛЬНОЕ УЧРЕЖДЕНИЕ "ЧЕБОТАРИХИНСКАЯ СРЕДНЯЯ ОБЩЕОБРАЗОВАТЕЛЬНАЯ ШКОЛА"</t>
  </si>
  <si>
    <t>МКОУ "ЧЕБОТАРИХИНСКАЯ СОШ"</t>
  </si>
  <si>
    <t>МУНИЦИПАЛЬНОЕ КАЗЕННОЕ ОБЩЕОБРАЗОВАТЕЛЬНОЕ УЧРЕЖДЕНИЕ "АНДРЮШИНСКАЯ ОСНОВНАЯ ОБЩЕОБРАЗОВАТЕЛЬНАЯ ШКОЛА"</t>
  </si>
  <si>
    <t>МКОУ "АНДРЮШИНСКАЯ ООШ"</t>
  </si>
  <si>
    <t>МУНИЦИПАЛЬНОЕ КАЗЕННОЕ ОБЩЕОБРАЗОВАТЕЛЬНОЕ УЧРЕЖДЕНИЕ КАРАНЦАИСКАЯ ОСНОВНАЯ ОБЩЕОБРАЗОВАТЕЛЬНАЯ ШКОЛА</t>
  </si>
  <si>
    <t>МКОУ КАРАНЦАЙСКАЯ ООШ</t>
  </si>
  <si>
    <t>МУНИЦИПАЛЬНОЕ КАЗЁННОЕ ОБЩЕОБРАЗОВАТЕЛЬНОЕ УЧРЕЖДЕНИЕ КАРЫМСКАЯ СРЕДНЯЯ ОБЩЕОБРАЗОВАТЕЛЬНАЯ ШКОЛА</t>
  </si>
  <si>
    <t>МКОУ КАРЫМСКАЯ СОШ</t>
  </si>
  <si>
    <t>МУНИЦИПАЛЬНОЕ КАЗЕННОЕ ОБЩЕОБРАЗОВАТЕЛЬНОЕ УЧРЕЖДЕНИЕ КУНДУЙСКАЯ СРЕДНЯЯ ОБЩЕОБРАЗОВАТЕЛЬНАЯ ШКОЛА</t>
  </si>
  <si>
    <t>МКОУ КУНДУЙСКАЯ СОШ</t>
  </si>
  <si>
    <t>МУНИЦИПАЛЬНОЕ КАЗЕННОЕ ОБЩЕОБРАЗОВАТЕЛЬНОЕ УЧРЕЖДЕНИЕ "ЛЕНИНСКАЯ СРЕДНЯЯ ОБЩЕОБРАЗОВАТЕЛЬНАЯ ШКОЛА"</t>
  </si>
  <si>
    <t>МКОУ "ЛЕНИНСКАЯ СОШ"</t>
  </si>
  <si>
    <t>МУНИЦИПАЛЬНОЕ КАЗЕННОЕ ОБЩЕОБРАЗОВАТЕЛЬНОЕ УЧРЕЖДЕНИЕ "ЦЕНТР ОБРАЗОВАНИЯ "ВОЗРОЖДЕНИЕ" Р. П. КУЙТУН</t>
  </si>
  <si>
    <t>МКОУ "ЦЕНТР ОБРАЗОВАНИЯ "ВОЗРОЖДЕНИЕ" Р. П. КУЙТУН</t>
  </si>
  <si>
    <t>МУНИЦИПАЛЬНОЕ КАЗЕННОЕ ОБЩЕОБРАЗОВАТЕЛЬНОЕ УЧРЕЖДЕНИЕ "ЛУГОВСКАЯ СРЕДНЯЯ ОБЩЕОБРАЗОВАТЕЛЬНАЯ ШКОЛА"</t>
  </si>
  <si>
    <t>МКОУ "ЛУГОВСКАЯ СРЕДНЯЯ ОБЩЕОБРАЗОВАТЕЛЬНАЯ ШКОЛА"</t>
  </si>
  <si>
    <t>МУНИЦИПАЛЬНОЕ КАЗЕННОЕ ОБЩЕОБРАЗОВАТЕЛЬНОЕ УЧРЕЖДЕНИЕ "ВИТИМСКАЯ СРЕДНЯЯ ОБЩЕОБРАЗОВАТЕЛЬНАЯ ШКОЛА"</t>
  </si>
  <si>
    <t>"ВИТИМСКАЯ СРЕДНЯЯ ОБЩЕОБРАЗОВАТЕЛЬНАЯ ШКОЛА"</t>
  </si>
  <si>
    <t>МУНИЦИПАЛЬНОЕ КАЗЕННОЕ ДОШКОЛЬНОЕ ОБРАЗОВАТЕЛЬНОЕ УЧРЕЖДЕНИЕ ДЕТСКИЙ САД ОБЩЕРАЗВИВАЮЩЕГО ВИДА "ТЕРЕМОК"</t>
  </si>
  <si>
    <t>ДЕТСКИЙ САД ОБЩЕРАЗВИВАЮЩЕГО ВИДА "ТЕРЕМОК"</t>
  </si>
  <si>
    <t>МУНИЦИПАЛЬНОЕ КАЗЕННОЕ ДОШКОЛЬНОЕ ОБРАЗОВАТЕЛЬНОЕ УЧРЕЖДЕНИЕ "ДЕТСКИЙ САД Г. АЛЗАМАЙ"</t>
  </si>
  <si>
    <t>МКДОУ ДЕТСКИЙ САД Г. АЛЗАМАЙ</t>
  </si>
  <si>
    <t>МУНИЦИПАЛЬНОЕ КАЗЕННОЕ ОБЩЕОБРАЗОВАТЕЛЬНОЕ УЧРЕЖДЕНИЕ "СРЕДНЯЯ ОБЩЕОБРАЗОВАТЕЛЬНАЯ ШКОЛА № 1 Г. НИЖНЕУДИНСК"</t>
  </si>
  <si>
    <t>МКОУ "СОШ № 1 Г. НИЖНЕУДИНСК"</t>
  </si>
  <si>
    <t>МУНИЦИПАЛЬНОЕ КАЗЕННОЕ ОБЩЕОБРАЗОВАТЕЛЬНОЕ УЧРЕЖДЕНИЕ "УКОВСКАЯ СРЕДНЯЯ ОБЩЕОБРАЗОВАТЕЛЬНАЯ ШКОЛА"</t>
  </si>
  <si>
    <t>МКОУ "УКОВСКАЯ СОШ"</t>
  </si>
  <si>
    <t>МУНИЦИПАЛЬНОЕ КАЗЕННОЕ ОБЩЕОБРАЗОВАТЕЛЬНОЕ УЧРЕЖДЕНИЕ "ШЕБЕРТИНСКАЯ СРЕДНЯЯ ОБЩЕОБРАЗОВАТЕЛЬНАЯ ШКОЛА"</t>
  </si>
  <si>
    <t>МКОУ "ШЕБЕРТИНСКАЯ СОШ"</t>
  </si>
  <si>
    <t>МУНИЦИПАЛЬНОЕ КАЗЕННОЕ ДОШКОЛЬНОЕ ОБРАЗОВАТЕЛЬНОЕ УЧРЕЖДЕНИЕ "УСТЬ-РУБАХИНСКИЙ ДЕТСКИЙ САД ОБЩЕРАЗВИВАЮЩЕГО ВИДА"</t>
  </si>
  <si>
    <t>МКДОУ "УСТЬ-РУБАХИНСКИЙ ДЕТСКИЙ САД"</t>
  </si>
  <si>
    <t>МУНИЦИПАЛЬНОЕ БЮДЖЕТНОЕ ОБЩЕОБРАЗОВАТЕЛЬНОЕ УЧРЕЖДЕНИЕ "ЦЕНТР ОБРАЗОВАНИЯ Г. НИЖНЕУДИНСК"</t>
  </si>
  <si>
    <t>МБОУ "ЦЕНТР ОБРАЗОВАНИЯ"</t>
  </si>
  <si>
    <t>МУНИЦИПАЛЬНОЕ КАЗЕННОЕ ДОШКОЛЬНОЕ ОБРАЗОВАТЕЛЬНОЕ УЧРЕЖДЕНИЕ ДЕТСКИЙ САД № 1 "СКАЗКА" Г. НИЖНЕУДИНСК"</t>
  </si>
  <si>
    <t>МКДОУ "СКАЗКА"</t>
  </si>
  <si>
    <t>МУНИЦИПАЛЬНОЕ КАЗЕННОЕ ДОШКОЛЬНОЕ ОБРАЗОВАТЕЛЬНОЕ УЧРЕЖДЕНИЕ "ДЕТСКИЙ САД № 15 "ЗОЛОТОЙ КЛЮЧИК" Г. НИЖНЕУДИНСК"</t>
  </si>
  <si>
    <t>МКДОУ "ЗОЛОТОЙ КЛЮЧИК"</t>
  </si>
  <si>
    <t>МУНИЦИПАЛЬНОЕ КАЗЕННОЕ ДОШКОЛЬНОЕ ОБРАЗОВАТЕЛЬНОЕ УЧРЕЖДЕНИЕ "ДЕТСКИЙ САД № 2 Г. НИЖНЕУДИНСК"</t>
  </si>
  <si>
    <t>МКДОУ № 2</t>
  </si>
  <si>
    <t>МУНИЦИПАЛЬНОЕ КАЗЕННОЕ ОБЩЕОБРАЗОВАТЕЛЬНОЕ УЧРЕЖДЕНИЕ "ДАУРСКАЯ ОСНОВНАЯ ОБЩЕОБРАЗОВАТЕЛЬНАЯ ШКОЛА"</t>
  </si>
  <si>
    <t>МКОУ "ДАУРСКАЯ ООШ"</t>
  </si>
  <si>
    <t>МУНИЦИПАЛЬНОЕ КАЗЕННОЕ ОБЩЕОБРАЗОВАТЕЛЬНОЕ УЧРЕЖДЕНИЕ "ЗАРЕЧЕНСКАЯ СРЕДНЯЯ ОБЩЕОБРАЗОВАТЕЛЬНАЯ ШКОЛА"</t>
  </si>
  <si>
    <t>МКОУ "ЗАРЕЧЕНСКАЯ СОШ"</t>
  </si>
  <si>
    <t>МУНИЦИПАЛЬНОЕ КАЗЕННОЕ ОБЩЕОБРАЗОВАТЕЛЬНОЕ УЧРЕЖДЕНИЕ "ИРГЕЙСКАЯ СРЕДНЯЯ ОБЩЕОБРАЗОВАТЕЛЬНАЯ ШКОЛА"</t>
  </si>
  <si>
    <t>МКОУ "ИРГЕЙСКАЯ СОШ"</t>
  </si>
  <si>
    <t>МУНИЦИПАЛЬНОЕ КАЗЕННОЕ ОБЩЕОБРАЗОВАТЕЛЬНОЕ УЧРЕЖДЕНИЕ "КОСТИНСКАЯ СРЕДНЯЯ ОБЩЕОБРАЗОВАТЕЛЬНАЯ ШКОЛА"</t>
  </si>
  <si>
    <t>МКОУ "КОСТИНСКАЯ СОШ"</t>
  </si>
  <si>
    <t>МУНИЦИПАЛЬНОЕ КАЗЕННОЕ ОБЩЕОБРАЗОВАТЕЛЬНОЕ УЧРЕЖДЕНИЕ "НАЧАЛЬНАЯ ШКОЛА - ДЕТСКИЙ САД № 16 Г. АЛЗАМАЙ"</t>
  </si>
  <si>
    <t>МКОУ "ШКОЛА - САД № 16 Г. АЛЗАМАЙ"</t>
  </si>
  <si>
    <t>МУНИЦИПАЛЬНОЕ КАЗЕННОЕ УЧРЕЖДЕНИЕ ДОПОЛНИТЕЛЬНОГО ОБРАЗОВАНИЯ "ДОМ ДЕТСКОГО ТВОРЧЕСТВА Г. НИЖНЕУДИНСК"</t>
  </si>
  <si>
    <t>МКУДО "ДДТ Г. НИЖНЕУДИНСК"</t>
  </si>
  <si>
    <t>МУНИЦИПАЛЬНОЕ КАЗЕННОЕ УЧРЕЖДЕНИЕ ДОПОЛНИТЕЛЬНОГО ОБРАЗОВАНИЯ "ДОМ ДЕТСКОГО ТВОРЧЕСТВА Г. АЛЗАМАЙ"</t>
  </si>
  <si>
    <t>МКУДО "ДДТ Г. АЛЗАМАЙ"</t>
  </si>
  <si>
    <t>МУНИЦИПАЛЬНОЕ КАЗЕННОЕ ОБРАЗОВАТЕЛЬНОЕ УЧРЕЖДЕНИЕ ДЛЯ ДЕТЕЙ, НУЖДАЮЩИХСЯ В ПСИХОЛОГО-ПЕДАГОГИЧЕСКОЙ И МЕДИКО-СОЦИАЛЬНОЙ ПОМОЩИ "ЦЕНТР ПСИХОЛОГО-ПЕДАГОГИЧЕСКОЙ РЕАБИЛИТАЦИИ И КОРРЕКЦИИ Г. НИЖНЕУДИНСК"</t>
  </si>
  <si>
    <t>ЦЕНТР "ДОВЕРИЕ"</t>
  </si>
  <si>
    <t>МУНИЦИПАЛЬНОЕ КАЗЕННОЕ ОБЩЕОБРАЗОВАТЕЛЬНОЕ УЧРЕЖДЕНИЕ "ШУМСКАЯ СРЕДНЯЯ ОБЩЕОБРАЗОВАТЕЛЬНАЯ ШКОЛА"</t>
  </si>
  <si>
    <t>МКОУ "ШУМСКАЯ СОШ"</t>
  </si>
  <si>
    <t>МУНИЦИПАЛЬНОЕ КАЗЕННОЕ ОБЩЕОБРАЗОВАТЕЛЬНОЕ УЧРЕЖДЕНИЕ "НОВОКИЕВСКАЯ ОСНОВНАЯ ОБЩЕОБРАЗОВАТЕЛЬНАЯ ШКОЛА"</t>
  </si>
  <si>
    <t>МКОУ "НОВОКИЕВСКАЯ ООШ"</t>
  </si>
  <si>
    <t>МУНИЦИПАЛЬНОЕ КАЗЕННОЕ ОБЩЕОБРАЗОВАТЕЛЬНОЕ УЧРЕЖДЕНИЕ "МУКСУТСКАЯ ОСНОВНАЯ ОБЩЕОБРАЗОВАТЕЛЬНАЯ ШКОЛА"</t>
  </si>
  <si>
    <t>МКОУ "МУКСУТСКАЯ ООШ"</t>
  </si>
  <si>
    <t>МУНИЦИПАЛЬНОЕ КАЗЕННОЕ ОБЩЕОБРАЗОВАТЕЛЬНОЕ УЧРЕЖДЕНИЕ "КАТАРБЕЙСКАЯ СРЕДНЯЯ ОБЩЕОБРАЗОВАТЕЛЬНАЯ ШКОЛА"</t>
  </si>
  <si>
    <t>МКОУ "КАТАРБЕЙСКАЯ СОШ"</t>
  </si>
  <si>
    <t>МУНИЦИПАЛЬНОЕ КАЗЕННОЕ ОБЩЕОБРАЗОВАТЕЛЬНОЕ УЧРЕЖДЕНИЕ "КАМЫШЕТСКАЯ СРЕДНЯЯ ОБЩЕОБРАЗОВАТЕЛЬНАЯ ШКОЛА"</t>
  </si>
  <si>
    <t>МКОУ "КАМЫШЕТСКАЯ СОШ"</t>
  </si>
  <si>
    <t>МУНИЦИПАЛЬНОЕ КАЗЕННОЕ ОБЩЕОБРАЗОВАТЕЛЬНОЕ УЧРЕЖДЕНИЕ "КАМЕНСКАЯ ОСНОВНАЯ ОБЩЕОБРАЗОВАТЕЛЬНАЯ ШКОЛА"</t>
  </si>
  <si>
    <t>МКОУ "КАМЕНСКАЯ ООШ"</t>
  </si>
  <si>
    <t>МУНИЦИПАЛЬНОЕ КАЗЕННОЕ ОБЩЕОБРАЗОВАТЕЛЬНОЕ УЧРЕЖДЕНИЕ "ЗАМЗОРСКАЯ СРЕДНЯЯ ОБЩЕОБРАЗОВАТЕЛЬНАЯ ШКОЛА"</t>
  </si>
  <si>
    <t>МКОУ "ЗАМЗОРСКАЯ СОШ"</t>
  </si>
  <si>
    <t>МУНИЦИПАЛЬНОЕ КАЗЕННОЕ ОБЩЕОБРАЗОВАТЕЛЬНОЕ УЧРЕЖДЕНИЕ "ВЕРШИНСКАЯ НАЧАЛЬНАЯ ШКОЛА - ДЕТСКИЙ САД"</t>
  </si>
  <si>
    <t>МКОУ "ВЕРШИНСКАЯ ШКОЛА - САД"</t>
  </si>
  <si>
    <t>МУНИЦИПАЛЬНОЕ КАЗЕННОЕ ОБЩЕОБРАЗОВАТЕЛЬНОЕ УЧРЕЖДЕНИЕ "ВЕРХНЕГУТАРСКАЯ ОСНОВНАЯ ОБЩЕОБРАЗОВАТЕЛЬНАЯ ШКОЛА"</t>
  </si>
  <si>
    <t>МКОУ "ВЕРХНЕГУТАРСКАЯ ООШ"</t>
  </si>
  <si>
    <t>МУНИЦИПАЛЬНОЕ КАЗЕННОЕ ОБЩЕОБРАЗОВАТЕЛЬНОЕ УЧРЕЖДЕНИЕ "БАЛАКШИНО-БОРСКАЯ ОСНОВНАЯ ОБЩЕОБРАЗОВАТЕЛЬНАЯ ШКОЛА"</t>
  </si>
  <si>
    <t>МКОУ "БАЛАКШИНО-БОРСКАЯ ООШ"</t>
  </si>
  <si>
    <t>МУНИЦИПАЛЬНОЕ КАЗЕННОЕ ОБЩЕОБРАЗОВАТЕЛЬНОЕ УЧРЕЖДЕНИЕ "АТАГАЙСКАЯ СРЕДНЯЯ ОБЩЕОБРАЗОВАТЕЛЬНАЯ ШКОЛА"</t>
  </si>
  <si>
    <t>МКОУ "АТАГАЙСКАЯ СОШ"</t>
  </si>
  <si>
    <t>МУНИЦИПАЛЬНОЕ КАЗЕННОЕ ОБЩЕОБРАЗОВАТЕЛЬНОЕ УЧРЕЖДЕНИЕ "АЛЫГДЖЕРСКАЯ СРЕДНЯЯ ОБЩЕОБРАЗОВАТЕЛЬНАЯ ШКОЛА - ИНТЕРНАТ"</t>
  </si>
  <si>
    <t>МКОУ "АЛЫГДЖЕРСКАЯ СОШ"</t>
  </si>
  <si>
    <t>МУНИЦИПАЛЬНОЕ БЮДЖЕТНОЕ ОБЩЕОБРАЗОВАТЕЛЬНОЕ УЧРЕЖДЕНИЕ "СРЕДНЯЯ ОБЩЕОБРАЗОВАТЕЛЬНАЯ ШКОЛА № 48 Г. НИЖНЕУДИНСК"</t>
  </si>
  <si>
    <t>МБОУ "СОШ № 48 Г. НИЖНЕУДИНСК"</t>
  </si>
  <si>
    <t>МУНИЦИПАЛЬНОЕ КАЗЕННОЕ ДОШКОЛЬНОЕ ОБРАЗОВАТЕЛЬНОЕ УЧРЕЖДЕНИЕ "ДЕТСКИЙ САД ОБЩЕРАЗВИВАЮЩЕГО ВИДА № 13 Г. НИЖНЕУДИНСК"</t>
  </si>
  <si>
    <t>МКДОУ № 13</t>
  </si>
  <si>
    <t>МУНИЦИПАЛЬНОЕ КАЗЕННОЕ ДОШКОЛЬНОЕ ОБРАЗОВАТЕЛЬНОЕ УЧРЕЖДЕНИЕ "ДЕТСКИЙ САД КОМБИНИРОВАННОГО ВИДА № 130 Г. НИЖНЕУДИНСК"</t>
  </si>
  <si>
    <t>МКДОУ № 130</t>
  </si>
  <si>
    <t>МУНИЦИПАЛЬНОЕ БЮДЖЕТНОЕ ОБЩЕОБРАЗОВАТЕЛЬНОЕ УЧРЕЖДЕНИЕ АЛТАРИКСКАЯ СРЕДНЯЯ ОБЩЕОБРАЗОВАТЕЛЬНАЯ ШКОЛА</t>
  </si>
  <si>
    <t>МБОУ АЛТАРИКСКАЯ СОШ</t>
  </si>
  <si>
    <t>МУНИЦИПАЛЬНОЕ БЮДЖЕТНОЕ УЧРЕЖДЕНИЕ ДОПОЛНИТЕЛЬНОГО ОБРАЗОВАНИЯ НУКУТСКАЯ КОННО-СПОРТИВНАЯ ШКОЛА</t>
  </si>
  <si>
    <t>МБУ ДО НУКУТСКАЯ КСШ</t>
  </si>
  <si>
    <t>МУНИЦИПАЛЬНОЕ БЮДЖЕТНОЕ ОБЩЕОБРАЗОВАТЕЛЬНОЕ УЧРЕЖДЕНИЕ НОВОЛЕНИНСКАЯ СРЕДНЯЯ ОБЩЕОБРАЗОВАТЕЛЬНАЯ ШКОЛА</t>
  </si>
  <si>
    <t>МБОУ НОВОЛЕНИНСКАЯ СОШ</t>
  </si>
  <si>
    <t>МУНИЦИПАЛЬНОЕ БЮДЖЕТНОЕ УЧРЕЖДЕНИЕ ДОПОЛНИТЕЛЬНОГО ОБРАЗОВАНИЯ "НУКУТСКАЯ ДЕТСКО-ЮНОШЕСКАЯ СПОРТИВНАЯ ШКОЛА"</t>
  </si>
  <si>
    <t>МБУ ДО "НУКУТСКАЯ ДЮСШ"</t>
  </si>
  <si>
    <t>МУНИЦИПАЛЬНОЕ БЮДЖЕТНОЕ УЧРЕЖДЕНИЕ ДОПОЛНИТЕЛЬНОГО ОБРАЗОВАНИЯ НУКУТСКИЙ ДЕТСКО-ЮНОШЕСКИЙ ЦЕНТР</t>
  </si>
  <si>
    <t>МБУ ДО НУКУТСКИЙ ДЮЦ</t>
  </si>
  <si>
    <t>МУНИЦИПАЛЬНОЕ КАЗЕННОЕ ДОШКОЛЬНОЕ ОБРАЗОВАТЕЛЬНОЕ УЧРЕЖДЕНИЕ ТАНГУТСКИЙ ДЕТСКИЙ САД</t>
  </si>
  <si>
    <t>МКДОУ ТАНГУТСКИЙ ДЕТСКИЙ САД</t>
  </si>
  <si>
    <t>МУНИЦИПАЛЬНОЕ КАЗЕННОЕ ДОШКОЛЬНОЕ ОБРАЗОВАТЕЛЬНОЕ УЧРЕЖДЕНИЕ РУССКО-МЕЛЬХИТУЙСКИЙ ДЕТСКИЙ САД "ДРУЖОК"</t>
  </si>
  <si>
    <t>МКДОУ ДЕТСКИЙ САД "ДРУЖОК"</t>
  </si>
  <si>
    <t>МУНИЦИПАЛЬНОЕ КАЗЕННОЕ ДОШКОЛЬНОЕ ОБРАЗОВАТЕЛЬНОЕ УЧРЕЖДЕНИЕ ПЕРВОМАЙСКИЙ ДЕТСКИЙ САД</t>
  </si>
  <si>
    <t>МКДОУ ПЕРВОМАЙСКИЙ ДЕТСКИЙ САД</t>
  </si>
  <si>
    <t>МУНИЦИПАЛЬНОЕ КАЗЕННОЕ ДОШКОЛЬНОЕ ОБРАЗОВАТЕЛЬНОЕ УЧРЕЖДЕНИЕ НУКУТСКИЙ ДЕТСКИЙ САД</t>
  </si>
  <si>
    <t>МКДОУ НУКУТСКИЙ ДЕТСКИЙ САД</t>
  </si>
  <si>
    <t>МУНИЦИПАЛЬНОЕ КАЗЕННОЕ ДОШКОЛЬНОЕ ОБРАЗОВАТЕЛЬНОЕ УЧРЕЖДЕНИЕ НОВОЛЕНИНСКИЙ ДЕТСКИЙ САД</t>
  </si>
  <si>
    <t>МКДОУ НОВОЛЕНИНСКИЙ ДЕТСКИЙ САД</t>
  </si>
  <si>
    <t>МУНИЦИПАЛЬНОЕ КАЗЕННОЕ ДОШКОЛЬНОЕ ОБРАЗОВАТЕЛЬНОЕ УЧРЕЖДЕНИЕ ЗУНГАРСКИЙ ДЕТСКИЙ САД</t>
  </si>
  <si>
    <t>МКДОУ ЗУНГАРСКИЙ ДЕТСКИЙ САД</t>
  </si>
  <si>
    <t>МУНИЦИПАЛЬНОЕ КАЗЕННОЕ ДОШКОЛЬНОЕ ОБРАЗОВАТЕЛЬНОЕ УЧРЕЖДЕНИЕ ЗАКУЛЕЙСКИЙ ДЕТСКИЙ САД</t>
  </si>
  <si>
    <t>МКДОУ ЗАКУЛЕЙСКИЙ ДЕТСКИЙ САД</t>
  </si>
  <si>
    <t>МУНИЦИПАЛЬНОЕ КАЗЕННОЕ ДОШКОЛЬНОЕ ОБРАЗОВАТЕЛЬНОЕ УЧРЕЖДЕНИЕ ВЕРХНЕ-КУЙТИНСКИЙ ДЕТСКИЙ САД "СОЛНЫШКО"</t>
  </si>
  <si>
    <t>МКДОУ Д/САД "СОЛНЫШКО"</t>
  </si>
  <si>
    <t>МУНИЦИПАЛЬНОЕ КАЗЕННОЕ ДОШКОЛЬНОЕ ОБРАЗОВАТЕЛЬНОЕ УЧРЕЖДЕНИЕ АЛТАРИКСКИЙ ДЕТСКИЙ САД "КОЛОКОЛЬЧИК"</t>
  </si>
  <si>
    <t>МКДОУ АЛТАРИКСКИЙ ДЕТСКИЙ САД "КОЛОКОЛЬЧИК"</t>
  </si>
  <si>
    <t>МУНИЦИПАЛЬНОЕ БЮДЖЕТНОЕ ОБЩЕОБРАЗОВАТЕЛЬНОЕ УЧРЕЖДЕНИЕ ЦЕЛИННАЯ СРЕДНЯЯ ОБЩЕОБРАЗОВАТЕЛЬНАЯ ШКОЛА</t>
  </si>
  <si>
    <t>МБОУ ЦЕЛИННАЯ СОШ</t>
  </si>
  <si>
    <t>МУНИЦИПАЛЬНОЕ БЮДЖЕТНОЕ ОБЩЕОБРАЗОВАТЕЛЬНОЕ УЧРЕЖДЕНИЕ ХАРЕТСКАЯ СРЕДНЯЯ ОБЩЕОБРАЗОВАТЕЛЬНАЯ ШКОЛА</t>
  </si>
  <si>
    <t>МБОУ ХАРЕТСКАЯ СОШ</t>
  </si>
  <si>
    <t>МУНИЦИПАЛЬНОЕ БЮДЖЕТНОЕ ОБЩЕОБРАЗОВАТЕЛЬНОЕ УЧРЕЖДЕНИЕ ХАДАХАНСКАЯ СРЕДНЯЯ ОБЩЕОБРАЗОВАТЕЛЬНАЯ ШКОЛА</t>
  </si>
  <si>
    <t>МБОУ ХАДАХАНСКАЯ СОШ</t>
  </si>
  <si>
    <t>МУНИЦИПАЛЬНОЕ БЮДЖЕТНОЕ ОБЩЕОБРАЗОВАТЕЛЬНОЕ УЧРЕЖДЕНИЕ ТАНГУТСКАЯ СРЕДНЯЯ ОБЩЕОБРАЗОВАТЕЛЬНАЯ ШКОЛА</t>
  </si>
  <si>
    <t>МБОУ ТАНГУТСКАЯ СОШ</t>
  </si>
  <si>
    <t>МУНИЦИПАЛЬНОЕ БЮДЖЕТНОЕ ОБЩЕОБРАЗОВАТЕЛЬНОЕ УЧРЕЖДЕНИЕ НУКУТСКАЯ СРЕДНЯЯ ОБЩЕОБРАЗОВАТЕЛЬНАЯ ШКОЛА</t>
  </si>
  <si>
    <t>МБОУ НУКУТСКАЯ СОШ</t>
  </si>
  <si>
    <t>МУНИЦИПАЛЬНОЕ БЮДЖЕТНОЕ ОБЩЕОБРАЗОВАТЕЛЬНОЕ УЧРЕЖДЕНИЕ НОВОНУКУТСКАЯ СРЕДНЯЯ ОБЩЕОБРАЗОВАТЕЛЬНАЯ ШКОЛА</t>
  </si>
  <si>
    <t>МБОУ НОВОНУКУТСКАЯ СОШ</t>
  </si>
  <si>
    <t>МУНИЦИПАЛЬНОЕ БЮДЖЕТНОЕ ОБЩЕОБРАЗОВАТЕЛЬНОЕ УЧРЕЖДЕНИЕ ЗАКУЛЕЙСКАЯ СРЕДНЯЯ ОБЩЕОБРАЗОВАТЕЛЬНАЯ ШКОЛА</t>
  </si>
  <si>
    <t>МБОУ ЗАКУЛЕЙСКАЯ СОШ</t>
  </si>
  <si>
    <t>МУНИЦИПАЛЬНОЕ БЮДЖЕТНОЕ ОБЩЕОБРАЗОВАТЕЛЬНОЕ УЧРЕЖДЕНИЕ ВЕРХНЕ-КУЙТИНСКАЯ ОСНОВНАЯ ОБЩЕОБРАЗОВАТЕЛЬНАЯ ШКОЛА</t>
  </si>
  <si>
    <t>МБОУ ВЕРХНЕ-КУЙТИНСКАЯ ООШ</t>
  </si>
  <si>
    <t>МУНИЦИПАЛЬНОЕ БЮДЖЕТНОЕ ДОШКОЛЬНОЕ ОБРАЗОВАТЕЛЬНОЕ УЧРЕЖДЕНИЕ ХАДАХАНСКИЙ ДЕТСКИЙ САД "СОЛНЫШКО"</t>
  </si>
  <si>
    <t>МБДОУ ХАДАХАНСКИЙ ДЕТСКИЙ САД</t>
  </si>
  <si>
    <t>МУНИЦИПАЛЬНОЕ БЮДЖЕТНОЕ ДОШКОЛЬНОЕ ОБРАЗОВАТЕЛЬНОЕ УЧРЕЖДЕНИЕ НОВОНУКУТСКИЙ ДЕТСКИЙ САД №6</t>
  </si>
  <si>
    <t>МБДОУ НОВОНУКУТСКИЙ ДЕТСКИЙ САД №6</t>
  </si>
  <si>
    <t>МУНИЦИПАЛЬНОЕ БЮДЖЕТНОЕ ДОШКОЛЬНОЕ ОБРАЗОВАТЕЛЬНОЕ УЧРЕЖДЕНИЕ "ДЕТСКИЙ САД "УРГЫ"</t>
  </si>
  <si>
    <t>МБДОУ "ДЕТСКИЙ САД "УРГЫ"</t>
  </si>
  <si>
    <t>МУНИЦИПАЛЬНОЕ БЮДЖЕТНОЕ ДОШКОЛЬНОЕ ОБРАЗОВАТЕЛЬНОЕ УЧРЕЖДЕНИЕ "ДЕТСКИЙ САД "СКАЗКА"</t>
  </si>
  <si>
    <t>МБДОУ "ДЕТСКИЙ САД "СКАЗКА"</t>
  </si>
  <si>
    <t>МУНИЦИПАЛЬНОЕ БЮДЖЕТНОЕ ОБЩЕОБРАЗОВАТЕЛЬНОЕ УЧРЕЖДЕНИЕ "ЕЛАНЦЫНСКАЯ СРЕДНЯЯ ОБЩЕОБРАЗОВАТЕЛЬНАЯ ШКОЛА"</t>
  </si>
  <si>
    <t>МБОУ "ЕСОШ"</t>
  </si>
  <si>
    <t>МУНИЦИПАЛЬНОЕ БЮДЖЕТНОЕ ОБЩЕОБРАЗОВАТЕЛЬНОЕ УЧРЕЖДЕНИЕ "КУРЕТСКАЯ СРЕДНЯЯ ОБЩЕОБРАЗОВАТЕЛЬНАЯ ШКОЛА"</t>
  </si>
  <si>
    <t>МБОУ "КУРЕТСКАЯ СОШ"</t>
  </si>
  <si>
    <t>МУНИЦИПАЛЬНОЕ БЮДЖЕТНОЕ ОБЩЕОБРАЗОВАТЕЛЬНОЕ УЧРЕЖДЕНИЕ "БУГУЛЬДЕЙСКАЯ СРЕДНЯЯ ОБЩЕОБРАЗОВАТЕЛЬНАЯ ШКОЛА"</t>
  </si>
  <si>
    <t>МБОУ "БУГУЛЬДЕЙСКАЯ СОШ"</t>
  </si>
  <si>
    <t>МУНИЦИПАЛЬНОЕ БЮДЖЕТНОЕ ОБРАЗОВАТЕЛЬНОЕ УЧРЕЖДЕНИЕ ДОПОЛНИТЕЛЬНОГО ОБРАЗОВАНИЯ ДЕТЕЙ "ОСИНСКИЙ ДОМ ДЕТСКОГО ТВОРЧЕСТВА"</t>
  </si>
  <si>
    <t>МБОУ ДОД "ОСИНСКИЙ ДДТ"</t>
  </si>
  <si>
    <t>МУНИЦИПАЛЬНОЕ БЮДЖЕТНОЕ ОБЩЕОБРАЗОВАТЕЛЬНОЕ УЧРЕЖДЕНИЕ "КУТАНСКАЯ ОСНОВНАЯ ОБЩЕОБРАЗОВАТЕЛЬНАЯ ШКОЛА"</t>
  </si>
  <si>
    <t>МБОУ "КУТАНСКАЯ ООШ"</t>
  </si>
  <si>
    <t>МУНИЦИПАЛЬНОЕ БЮДЖЕТНОЕ ОБЩЕОБРАЗОВАТЕЛЬНОЕ УЧРЕЖДЕНИЕ "МАЙСКАЯ СРЕДНЯЯ ОБЩЕОБРАЗОВАТЕЛЬНАЯ ШКОЛА"</t>
  </si>
  <si>
    <t>МБОУ "МАЙСКАЯ СОШ"</t>
  </si>
  <si>
    <t>МУНИЦИПАЛЬНОЕ БЮДЖЕТНОЕ ОБЩЕОБРАЗОВАТЕЛЬНОЕ УЧРЕЖДЕНИЕ "МОЛЬТИНСКАЯ ОСНОВНАЯ ОБЩЕОБРАЗОВАТЕЛЬНАЯ ШКОЛА ИМЕНИ БОГДАНОВА Г.Н."</t>
  </si>
  <si>
    <t>МБОУ "МОЛЬТИНСКАЯ ООШ ИМЕНИ БОГДАНОВА Г.Н."</t>
  </si>
  <si>
    <t>МУНИЦИПАЛЬНОЕ БЮДЖЕТНОЕ ОБЩЕОБРАЗОВАТЕЛЬНОЕ УЧРЕЖДЕНИЕ "НОВО-ЛЕНИНСКАЯ СРЕДНЯЯ ОБЩЕОБРАЗОВАТЕЛЬНАЯ ШКОЛА"</t>
  </si>
  <si>
    <t>МБОУ "НОВО-ЛЕНИНСКАЯ СОШ"</t>
  </si>
  <si>
    <t>МУНИЦИПАЛЬНОЕ БЮДЖЕТНОЕ ОБЩЕОБРАЗОВАТЕЛЬНОЕ УЧРЕЖДЕНИЕ "ОБУСИНСКАЯ СРЕДНЯЯ ОБЩЕОБРАЗОВАТЕЛЬНАЯ ШКОЛА ИМ. А. И. ШАДАЕВА"</t>
  </si>
  <si>
    <t>МБОУ "ОБУСИНСКАЯ СОШ"</t>
  </si>
  <si>
    <t>МУНИЦИПАЛЬНОЕ БЮДЖЕТНОЕ ОБЩЕОБРАЗОВАТЕЛЬНОЕ УЧРЕЖДЕНИЕ "ОСИНСКАЯ СРЕДНЯЯ ОБЩЕОБРАЗОВАТЕЛЬНАЯ ШКОЛА № 2"</t>
  </si>
  <si>
    <t>МБОУ "ОСИНСКАЯ СОШ № 2"</t>
  </si>
  <si>
    <t>МУНИЦИПАЛЬНОЕ БЮДЖЕТНОЕ ДОШКОЛЬНОЕ ОБРАЗОВАТЕЛЬНОЕ УЧРЕЖДЕНИЕ "РАССВЕТСКИЙ ДЕТСКИЙ САД"</t>
  </si>
  <si>
    <t>МБДОУ "РАССВЕТСКИЙ ДЕТСКИЙ САД"</t>
  </si>
  <si>
    <t>МУНИЦИПАЛЬНОЕ БЮДЖЕТНОЕ ДОШКОЛЬНОЕ ОБРАЗОВАТЕЛЬНОЕ УЧРЕЖДЕНИЕ "УЛЕЙСКИЙ ДЕТСКИЙ САД"</t>
  </si>
  <si>
    <t>МБДОУ "УЛЕЙСКИЙ ДЕТСКИЙ САД"</t>
  </si>
  <si>
    <t>МУНИЦИПАЛЬНОЕ БЮДЖЕТНОЕ ДОШКОЛЬНОЕ ОБРАЗОВАТЕЛЬНОЕ УЧРЕЖДЕНИЕ "ЛУЗГИНОВСКИЙ ДЕТСКИЙ САД"</t>
  </si>
  <si>
    <t>МБДОУ "ЛУЗГИНОВСКИЙ ДЕТСКИЙ САД"</t>
  </si>
  <si>
    <t>МУНИЦИПАЛЬНОЕ БЮДЖЕТНОЕ ДОШКОЛЬНОЕ ОБРАЗОВАТЕЛЬНОЕ УЧРЕЖДЕНИЕ "ОСИНСКИЙ ДЕТСКИЙ САД №2"</t>
  </si>
  <si>
    <t>МБДОУ "ОСИНСКИЙ ДЕТСКИЙ САД №2"</t>
  </si>
  <si>
    <t>МУНИЦИПАЛЬНОЕ ДОШКОЛЬНОЕ ОБРАЗОВАТЕЛЬНОЕ УЧРЕЖДЕНИЕ "ДЕТСКИЙ САД КОМБИНИРОВАННОГО ВИДА № 22 "СОЛНЫШКО"</t>
  </si>
  <si>
    <t>МДОУ "ДЕТСКИЙ САД КОМБИНИРОВАННОГО ВИДА № 22 "СОЛНЫШКО"</t>
  </si>
  <si>
    <t>МУНИЦИПАЛЬНОЕ ДОШКОЛЬНОЕ ОБРАЗОВАТЕЛЬНОЕ УЧРЕЖДЕНИЕ "ДЕТСКИЙ САД КОМБИНИРОВАННОГО ВИДА № 27 "ПЕТУШОК"</t>
  </si>
  <si>
    <t>МДОУ "ДЕТСКИЙ САД КОМБИНИРОВАННОГО ВИДА № 27 "ПЕТУШОК"</t>
  </si>
  <si>
    <t>МУНИЦИПАЛЬНОЕ ДОШКОЛЬНОЕ ОБРАЗОВАТЕЛЬНОЕ УЧРЕЖДЕНИЕ "ДЕТСКИЙ САД КОМБИНИРОВАННОГО ВИДА № 23 "ЛУЧИК"</t>
  </si>
  <si>
    <t>МДОУ № 23</t>
  </si>
  <si>
    <t>МУНИЦИПАЛЬНОЕ ОБЩЕОБРАЗОВАТЕЛЬНОЕ УЧРЕЖДЕНИЕ "СРЕДНЯЯ ОБЩЕОБРАЗОВАТЕЛЬНАЯ ШКОЛА № 4 ИМЕНИ Д.М. ПЕРОВА"</t>
  </si>
  <si>
    <t>МОУ "СОШ № 4 ИМ. Д.М. ПЕРОВА"</t>
  </si>
  <si>
    <t>МУНИЦИПАЛЬНОЕ ДОШКОЛЬНОЕ ОБРАЗОВАТЕЛЬНОЕ УЧРЕЖДЕНИЕ "ДЕТСКИЙ САД КОМБИНИРОВАННОГО ВИДА № 35 "РАДУГА"</t>
  </si>
  <si>
    <t>МДОУ "ДЕТСКИЙ САД КОМБИНИРОВАННОГО ВИДА № 35 "РАДУГА"</t>
  </si>
  <si>
    <t>МУНИЦИПАЛЬНОЕ ДОШКОЛЬНОЕ ОБРАЗОВАТЕЛЬНОЕ УЧРЕЖДЕНИЕ "ДЕТСКИЙ САД КОМБИНИРОВАННОГО ВИДА №10 "ДЮЙМОВОЧКА"</t>
  </si>
  <si>
    <t>МДОУ "ДЕТСКИЙ САД КОМБИНИРОВАННОГО ВИДА № 10 "ДЮЙМОВОЧКА"</t>
  </si>
  <si>
    <t>МУНИЦИПАЛЬНОЕ УЧРЕЖДЕНИЕ ДОПОЛНИТЕЛЬНОГО ОБРАЗОВАНИЯ "ДОМ ДЕТСКОГО ТВОРЧЕСТВА "СОЗВЕЗДИЕ"</t>
  </si>
  <si>
    <t>МУ ДО ДДТ "СОЗВЕЗДИЕ"</t>
  </si>
  <si>
    <t>МУНИЦИПАЛЬНОЕ ОБЩЕОБРАЗОВАТЕЛЬНОЕ УЧРЕЖДЕНИЕ "СРЕДНЯЯ ОБЩЕОБРАЗОВАТЕЛЬНАЯ ШКОЛА № 3"</t>
  </si>
  <si>
    <t>МОУ "СОШ №3"</t>
  </si>
  <si>
    <t>МУНИЦИПАЛЬНОЕ КАЗЕННОЕ ОБРАЗОВАТЕЛЬНОЕ УЧРЕЖДЕНИЕ ДОПОЛНИТЕЛЬНОГО ОБРАЗОВАНИЯ "ДОМ ДЕТСКОГО ТВОРЧЕСТВА Г.СВИРСК"</t>
  </si>
  <si>
    <t>МКОУ "ДОМ ДЕТСКОГО ТВОРЧЕСТВА Г.СВИРСК"</t>
  </si>
  <si>
    <t>МУНИЦИПАЛЬНОЕ КАЗЕННОЕ ОБРАЗОВАТЕЛЬНОЕ УЧРЕЖДЕНИЕ ДОПОЛНИТЕЛЬНОГО ОБРАЗОВАНИЯ "ДЕТСКО-ЮНОШЕСКАЯ СПОРТИВНАЯ ШКОЛА Г. СВИРСКА"</t>
  </si>
  <si>
    <t>МКОУ "ДЮСШ Г. СВИРСКА"</t>
  </si>
  <si>
    <t>МУНИЦИПАЛЬНОЕ ОБЩЕОБРАЗОВАТЕЛЬНОЕ УЧРЕЖДЕНИЕ "МАКАРЬЕВСКАЯ СРЕДНЯЯ ОБЩЕОБРАЗОВАТЕЛЬНАЯ ШКОЛА" Г.СВИРСК</t>
  </si>
  <si>
    <t>МОУ "МАКАРЬЕВСКАЯ СРЕДНЯЯ ОБЩЕОБРАЗОВАТЕЛЬНАЯ ШКОЛА" Г. СВИРСК</t>
  </si>
  <si>
    <t>МУНИЦИПАЛЬНОЕ ОБЩЕОБРАЗОВАТЕЛЬНОЕ УЧРЕЖДЕНИЕ "СРЕДНЯЯ ОБЩЕОБРАЗОВАТЕЛЬНАЯ ШКОЛА №1 Г.СВИРСКА"</t>
  </si>
  <si>
    <t>МОУ "СРЕДНЯЯ ОБЩЕОБРАЗОВАТЕЛЬНАЯ ШКОЛА №1 Г.СВИРСКА"</t>
  </si>
  <si>
    <t>МУНИЦИПАЛЬНОЕ ОБЩЕОБРАЗОВАТЕЛЬНОЕ УЧРЕЖДЕНИЕ "ОСНОВНАЯ ОБЩЕОБРАЗОВАТЕЛЬНАЯ ШКОЛА" П. БЕРЕЗОВЫЙ ГОРОДА СВИРСКА</t>
  </si>
  <si>
    <t>МОУ "ООШ"</t>
  </si>
  <si>
    <t>МУНИЦИПАЛЬНОЕ ДОШКОЛЬНОЕ ОБРАЗОВАТЕЛЬНОЕ УЧРЕЖДЕНИЕ "ДЕТСКИЙ САД ОБЩЕРАЗВИВАЮЩЕГО ВИДА (ИНТЕЛЛЕКТУАЛЬНОГО, ХУДОЖЕСТВЕННО- ЭСТЕТИЧЕСКОГО РАЗВИТИЯ ВОСПИТАННИКОВ) №13"</t>
  </si>
  <si>
    <t>МДОУ № 13</t>
  </si>
  <si>
    <t>МУНИЦИПАЛЬНОЕ ДОШКОЛЬНОЕ ОБРАЗОВАТЕЛЬНОЕ УЧРЕЖДЕНИЕ "ДЕТСКИЙ САД КОМБИНИРОВАННОГО ВИДА №1"</t>
  </si>
  <si>
    <t>МДОУ № 1</t>
  </si>
  <si>
    <t>МУНИЦИПАЛЬНОЕ БЮДЖЕТНОЕ ДОШКОЛЬНОЕ ОБРАЗОВАТЕЛЬНОЕ УЧРЕЖДЕНИЕ "ДЕТСКИЙ САД ОБЩЕРАЗВИВАЮЩЕГО ВИДА №9 "СВЕТЛЯЧОК"</t>
  </si>
  <si>
    <t>МБДОУ "ДЕТСКИЙ САД ОБЩЕРАЗВИВАЮЩЕГО ВИДА №9 "СВЕТЛЯЧОК"</t>
  </si>
  <si>
    <t>МУНИЦИПАЛЬНОЕ БЮДЖЕТНОЕ УЧРЕЖДЕНИЕ ДОПОЛНИТЕЛЬНОГО ОБРАЗОВАНИЯ "ДОМ ДЕТСКОГО ТВОРЧЕСТВА Г.БАЙКАЛЬСКА"</t>
  </si>
  <si>
    <t>МБУДО ДДТ Г.БАЙКАЛЬСКА</t>
  </si>
  <si>
    <t>МУНИЦИПАЛЬНОЕ БЮДЖЕТНОЕ ОБЩЕОБРАЗОВАТЕЛЬНОЕ УЧРЕЖДЕНИЕ "НАЧАЛЬНАЯ ШКОЛА - ДЕТСКИЙ САД № 58 НА П/СТ АНГАСОЛКА"</t>
  </si>
  <si>
    <t>МБОУ № 58</t>
  </si>
  <si>
    <t>МУНИЦИПАЛЬНОЕ БЮДЖЕТНОЕ ОБРАЗОВАТЕЛЬНОЕ УЧРЕЖДЕНИЕ ДОПОЛНИТЕЛЬНОГО ОБРАЗОВАНИЯ "ДЕТСКО-ЮНОШЕСКАЯ СПОРТИВНАЯ ШКОЛА Г. СЛЮДЯНКИ"</t>
  </si>
  <si>
    <t>МБОУ ДО ДЮСШ Г. СЛЮДЯНКИ</t>
  </si>
  <si>
    <t>МУНИЦИПАЛЬНОЕ БЮДЖЕТНОЕ ОБРАЗОВАТЕЛЬНОЕ УЧРЕЖДЕНИЕ ДОПОЛНИТЕЛЬНОГО ОБРАЗОВАНИЯ "ДЕТСКО-ЮНОШЕСКАЯ СПОРТИВНАЯ ШКОЛА Г.БАЙКАЛЬСКА"</t>
  </si>
  <si>
    <t>МБОУ ДО ДЮСШ Г.БАЙКАЛЬСКА</t>
  </si>
  <si>
    <t>МУНИЦИПАЛЬНОЕ БЮДЖЕТНОЕ ОБЩЕОБРАЗОВАТЕЛЬНОЕ УЧРЕЖДЕНИЕ "НАЧАЛЬНАЯ ШКОЛА -  ДЕТСКИЙ САД  №13"</t>
  </si>
  <si>
    <t>МБОУ НШДС №13</t>
  </si>
  <si>
    <t>МУНИЦИПАЛЬНОЕ БЮДЖЕТНОЕ ОБЩЕОБРАЗОВАТЕЛЬНОЕ УЧРЕЖДЕНИЕ "НАЧАЛЬНАЯ ШКОЛА - ДЕТСКИЙ САД № 14"</t>
  </si>
  <si>
    <t>МБОУ НШДС № 14</t>
  </si>
  <si>
    <t>МУНИЦИПАЛЬНОЕ БЮДЖЕТНОЕ ОБЩЕОБРАЗОВАТЕЛЬНОЕ УЧРЕЖДЕНИЕ "НАЧАЛЬНАЯ ШКОЛА-ДЕТСКИЙ САД №17"</t>
  </si>
  <si>
    <t>МБОУ НШДС №17</t>
  </si>
  <si>
    <t>МУНИЦИПАЛЬНОЕ БЮДЖЕТНОЕ ОБЩЕОБРАЗОВАТЕЛЬНОЕ УЧРЕЖДЕНИЕ ОСНОВНАЯ ОБЩЕОБРАЗОВАТЕЛЬНАЯ ШКОЛА №1 Г. СЛЮДЯНКА</t>
  </si>
  <si>
    <t>МБОУ ООШ №1</t>
  </si>
  <si>
    <t>МБОУ "СОШ №11"</t>
  </si>
  <si>
    <t>МУНИЦИПАЛЬНОЕ БЮДЖЕТНОЕ ОБЩЕОБРАЗОВАТЕЛЬНОЕ УЧРЕЖДЕНИЕ СРЕДНЯЯ ОБЩЕОБРАЗОВАТЕЛЬНАЯ ШКОЛА № 4 Г. СЛЮДЯНКИ</t>
  </si>
  <si>
    <t>МБОУ СОШ № 4 Г. СЛЮДЯНКИ</t>
  </si>
  <si>
    <t>МУНИЦИПАЛЬНОЕ БЮДЖЕТНОЕ ОБЩЕОБРАЗОВАТЕЛЬНОЕ УЧРЕЖДЕНИЕ "СРЕДНЯЯ ОБЩЕОБРАЗОВАТЕЛЬНАЯ ШКОЛА № 10"</t>
  </si>
  <si>
    <t>МУНИЦИПАЛЬНОЕ БЮДЖЕТНОЕ ОБЩЕОБРАЗОВАТЕЛЬНОЕ УЧРЕЖДЕНИЕ "НАЧАЛЬНАЯ ШКОЛА - ДЕТСКИЙ САД № 16"</t>
  </si>
  <si>
    <t>МБОУ НШДС № 16</t>
  </si>
  <si>
    <t>МУНИЦИПАЛЬНОЕ БЮДЖЕТНОЕ ОБЩЕОБРАЗОВАТЕЛЬНОЕ УЧРЕЖДЕНИЕ НАЧАЛЬНАЯ ОБЩЕОБРАЗОВАТЕЛЬНАЯ ШКОЛА № 52</t>
  </si>
  <si>
    <t>ШКОЛА № 52</t>
  </si>
  <si>
    <t>МУНИЦИПАЛЬНОЕ БЮДЖЕТНОЕ ОБЩЕОБРАЗОВАТЕЛЬНОЕ УЧРЕЖДЕНИЕ "СРЕДНЯЯ ОБЩЕОБРАЗОВАТЕЛЬНАЯ ШКОЛА № 7 Р.П. КУЛТУК"</t>
  </si>
  <si>
    <t>МУНИЦИПАЛЬНОЕ БЮДЖЕТНОЕ ДОШКОЛЬНОЕ ОБРАЗОВАТЕЛЬНОЕ УЧРЕЖДЕНИЕ "ДЕТСКИЙ САД №2"</t>
  </si>
  <si>
    <t>МБДОУ "ДЕТСКИЙ САД №2"</t>
  </si>
  <si>
    <t>МУНИЦИПАЛЬНОЕ БЮДЖЕТНОЕ УЧРЕЖДЕНИЕ ДОПОЛНИТЕЛЬНОГО ОБРАЗОВАНИЯ "ЦЕНТР ДОПОЛНИТЕЛЬНОГО ОБРАЗОВАНИЯ "РАДУГА" Г. ТАЙШЕТА</t>
  </si>
  <si>
    <t>МБУДО "ЦДО "РАДУГА" Г. ТАЙШЕТА</t>
  </si>
  <si>
    <t>МУНИЦИПАЛЬНОЕ КАЗЕННОЕ ОБЩЕОБРАЗОВАТЕЛЬНОЕ УЧРЕЖДЕНИЕ СРЕДНЯЯ ОБЩЕОБРАЗОВАТЕЛЬНАЯ ШКОЛА № 5 Г. ТАЙШЕТА</t>
  </si>
  <si>
    <t>МКОУ СОШ № 5 Г. ТАЙШЕТА</t>
  </si>
  <si>
    <t>МУНИЦИПАЛЬНОЕ КАЗЕННОЕ ОБЩЕОБРАЗОВАТЕЛЬНОЕ УЧРЕЖДЕНИЕ СРЕДНЯЯ ОБЩЕОБРАЗОВАТЕЛЬНАЯ ШКОЛА №2 Г.ТАЙШЕТА</t>
  </si>
  <si>
    <t>МКОУ СОШ №2 Г.ТАЙШЕТА</t>
  </si>
  <si>
    <t>МУНИЦИПАЛЬНОЕ КАЗЕННОЕ ДОШКОЛЬНОЕ ОБРАЗОВАТЕЛЬНОЕ УЧРЕЖДЕНИЕ ДЕТСКИЙ САД  "БЕЛОЧКА"</t>
  </si>
  <si>
    <t>МКДОУ "БЕЛОЧКА"</t>
  </si>
  <si>
    <t>МУНИЦИПАЛЬНОЕ КАЗЕННОЕ ДОШКОЛЬНОЕ ОБРАЗОВАТЕЛЬНОЕ УЧРЕЖДЕНИЕ ДЕТСКИЙ САД № 5</t>
  </si>
  <si>
    <t>МКДОУ № 5</t>
  </si>
  <si>
    <t>МУНИЦИПАЛЬНОЕ КАЗЕННОЕ ДОШКОЛЬНОЕ ОБРАЗОВАТЕЛЬНОЕ УЧРЕЖДЕНИЕ ДЕТСКИЙ САД "СКАЗКА" Г. ТАЙШЕТА</t>
  </si>
  <si>
    <t>МКДОУ ДЕТСКИЙ САД "СКАЗКА" Г. ТАЙШЕТА</t>
  </si>
  <si>
    <t>МУНИЦИПАЛЬНОЕ КАЗЕННОЕ ДОШКОЛЬНОЕ ОБРАЗОВАТЕЛЬНОЕ УЧРЕЖДЕНИЕ ДЕТСКИЙ САД "СОЛНЫШКО"  П.ЖД.СТ.НЕВЕЛЬСКАЯ</t>
  </si>
  <si>
    <t>МКДОУ Д/С "СОЛНЫШКО" П.ЖД.СТ.НЕВЕЛЬСКАЯ</t>
  </si>
  <si>
    <t>МУНИЦИПАЛЬНОЕ КАЗЕННОЕ ДОШКОЛЬНОЕ ОБРАЗОВАТЕЛЬНОЕ УЧРЕЖДЕНИЕ ШЕЛЕХОВСКИЙ ДЕТСКИЙ САД "ТЕРЕМОК"</t>
  </si>
  <si>
    <t>МУНИЦИПАЛЬНОЕ КАЗЕННОЕ ДОШКОЛЬНОЕ ОБРАЗОВАТЕЛЬНОЕ УЧРЕЖДЕНИЕ ДЕТСКИЙ САД № 3 Г. БИРЮСИНСКА</t>
  </si>
  <si>
    <t>МКДОУ ДЕТСКИЙ САД № 3 Г. БИРЮСИНСКА</t>
  </si>
  <si>
    <t>МУНИЦИПАЛЬНОЕ КАЗЕННОЕ ДОШКОЛЬНОЕ ОБРАЗОВАТЕЛЬНОЕ УЧРЕЖДЕНИЕ ДЕТСКИЙ САД № 4 Г. БИРЮСИНСКА</t>
  </si>
  <si>
    <t>МКДОУ ДЕТСКИЙ САД № 4</t>
  </si>
  <si>
    <t>МУНИЦИПАЛЬНОЕ КАЗЕННОЕ ДОШКОЛЬНОЕ ОБРАЗОВАТЕЛЬНОЕ УЧРЕЖДЕНИЕ ДЕТСКИЙ САД № 2 Г. БИРЮСИНСКА</t>
  </si>
  <si>
    <t>МКДОУ ДЕТСКИЙ САД № 2 Г. БИРЮСИНСКА</t>
  </si>
  <si>
    <t>МУНИЦИПАЛЬНОЕ КАЗЕННОЕ ДОШКОЛЬНОЕ ОБРАЗОВАТЕЛЬНОЕ УЧРЕЖДЕНИЕ ДЕТСКИЙ САД № 3 Г.ТАЙШЕТА</t>
  </si>
  <si>
    <t>МКДОУ ДЕТСКИЙ САД № 3 Г.ТАЙШЕТА</t>
  </si>
  <si>
    <t>МУНИЦИПАЛЬНОЕ КАЗЕННОЕ ДОШКОЛЬНОЕ ОБРАЗОВАТЕЛЬНОЕ УЧРЕЖДЕНИЕ ДЕТСКИЙ САД № 5 Г. БИРЮСИНСКА</t>
  </si>
  <si>
    <t>МКДОУ ДЕТСКИЙ САД № 5 Г. БИРЮСИНСКА</t>
  </si>
  <si>
    <t>МУНИЦИПАЛЬНОЕ КАЗЕННОЕ ДОШКОЛЬНОЕ ОБРАЗОВАТЕЛЬНОЕ УЧРЕЖДЕНИЕ ДЖОГИНСКИЙ ДЕТСКИЙ САД</t>
  </si>
  <si>
    <t>МКДОУ ДЖОГИНСКИЙ ДЕТСКИЙ САД</t>
  </si>
  <si>
    <t>МУНИЦИПАЛЬНОЕ КАЗЕННОЕ ДОШКОЛЬНОЕ ОБРАЗОВАТЕЛЬНОЕ УЧРЕЖДЕНИЕ ЗАРЕЧЕНСКИЙ ДЕТСКИЙ САД</t>
  </si>
  <si>
    <t>МКДОУ ЗАРЕЧЕНСКИЙ ДЕТСКИЙ САД</t>
  </si>
  <si>
    <t>МУНИЦИПАЛЬНОЕ КАЗЕННОЕ ДОШКОЛЬНОЕ ОБРАЗОВАТЕЛЬНОЕ УЧРЕЖДЕНИЕ МИРНИНСКИЙ ДЕТСКИЙ САД</t>
  </si>
  <si>
    <t>МКДОУ МИРНИНСКИЙ ДЕТСКИЙ САД</t>
  </si>
  <si>
    <t>МУНИЦИПАЛЬНОЕ КАЗЕННОЕ ДОШКОЛЬНОЕ ОБРАЗОВАТЕЛЬНОЕ УЧРЕЖДЕНИЕ НИЖНЕ-ЗАИМСКИЙ ДЕТСКИЙ САД</t>
  </si>
  <si>
    <t>МКДОУ НИЖНЕ-ЗАИМСКИЙ ДЕТСКИЙ САД</t>
  </si>
  <si>
    <t>МУНИЦИПАЛЬНОЕ КАЗЕННОЕ ДОШКОЛЬНОЕ ОБРАЗОВАТЕЛЬНОЕ УЧРЕЖДЕНИЕ НОВОБИРЮСИНСКИЙ ДЕТСКИЙ САД "СКАЗКА"</t>
  </si>
  <si>
    <t>МКДОУ НОВОБИРЮСИНСКИЙ  ДЕТСКИЙ САД "СКАЗКА"</t>
  </si>
  <si>
    <t>МУНИЦИПАЛЬНОЕ КАЗЕННОЕ ДОШКОЛЬНОЕ ОБРАЗОВАТЕЛЬНОЕ УЧРЕЖДЕНИЕ НОВОБИРЮСИНСКИЙ ДЕТСКИЙ САД "СОЛНЫШКО"</t>
  </si>
  <si>
    <t>МКДОУ НОВОБИРЮСИНСКИЙ  ДЕТСКИЙ САД "СОЛНЫШКО"</t>
  </si>
  <si>
    <t>МУНИЦИПАЛЬНОЕ КАЗЕННОЕ ДОШКОЛЬНОЕ ОБРАЗОВАТЕЛЬНОЕ УЧРЕЖДЕНИЕ ОБЛЕПИХИНСКИЙ ДЕТСКИЙ САД</t>
  </si>
  <si>
    <t>МКДОУ ОБЛЕПИХИНСКИЙ ДЕТСКИЙ САД</t>
  </si>
  <si>
    <t>МУНИЦИПАЛЬНОЕ КАЗЕННОЕ ДОШКОЛЬНОЕ ОБРАЗОВАТЕЛЬНОЕ УЧРЕЖДЕНИЕ РАЗГОНСКИЙ ДЕТСКИЙ САД</t>
  </si>
  <si>
    <t>МКДОУ РАЗГОНСКИЙ ДЕТСКИЙ САД</t>
  </si>
  <si>
    <t>МУНИЦИПАЛЬНОЕ КАЗЕННОЕ ДОШКОЛЬНОЕ ОБРАЗОВАТЕЛЬНОЕ УЧРЕЖДЕНИЕ РОЖДЕСТВЕНСКИЙ ДЕТСКИЙ САД</t>
  </si>
  <si>
    <t>МКДОУ РОЖДЕСТВЕНСКИЙ ДЕТСКИЙ САД</t>
  </si>
  <si>
    <t>МУНИЦИПАЛЬНОЕ КАЗЕННОЕ ДОШКОЛЬНОЕ ОБРАЗОВАТЕЛЬНОЕ УЧРЕЖДЕНИЕ СОЛЯНОВСКИЙ ДЕТСКИЙ САД "ЛАСТОЧКА"</t>
  </si>
  <si>
    <t>МКДОУ СОЛЯНОВСКИЙ ДЕТСКИЙ САД "ЛАСТОЧКА"</t>
  </si>
  <si>
    <t>МУНИЦИПАЛЬНОЕ КАЗЕННОЕ ОБЩЕОБРАЗОВАТЕЛЬНОЕ УЧРЕЖДЕНИЕ БЕРЁЗОВСКАЯ СРЕДНЯЯ ОБЩЕОБРАЗОВАТЕЛЬНАЯ ШКОЛА</t>
  </si>
  <si>
    <t>МКОУ БЕРЁЗОВСКАЯ СОШ</t>
  </si>
  <si>
    <t>МУНИЦИПАЛЬНОЕ КАЗЕННОЕ ОБЩЕОБРАЗОВАТЕЛЬНОЕ УЧРЕЖДЕНИЕ БИРЮСИНСКАЯ СРЕДНЯЯ ОБЩЕОБРАЗОВАТЕЛЬНАЯ ШКОЛА</t>
  </si>
  <si>
    <t>МКОУ БИРЮСИНСКАЯ СОШ</t>
  </si>
  <si>
    <t>МУНИЦИПАЛЬНОЕ КАЗЕННОЕ ОБЩЕОБРАЗОВАТЕЛЬНОЕ УЧРЕЖДЕНИЕ БУЗЫКАНОВСКАЯ СРЕДНЯЯ ОБЩЕОБРАЗОВАТЕЛЬНАЯ ШКОЛА</t>
  </si>
  <si>
    <t>МКОУ БУЗЫКАНОВСКАЯ СОШ</t>
  </si>
  <si>
    <t>МУНИЦИПАЛЬНОЕ КАЗЕННОЕ ОБЩЕОБРАЗОВАТЕЛЬНОЕ УЧРЕЖДЕНИЕ ВЕНГЕРСКАЯ СРЕДНЯЯ ОБЩЕОБРАЗОВАТЕЛЬНАЯ ШКОЛА</t>
  </si>
  <si>
    <t>МКОУ ВЕНГЕРСКАЯ СОШ</t>
  </si>
  <si>
    <t>МУНИЦИПАЛЬНОЕ КАЗЕННОЕ ОБЩЕОБРАЗОВАТЕЛЬНОЕ УЧРЕЖДЕНИЕ ДЖОГИНСКАЯ СРЕДНЯЯ ОБЩЕОБРАЗОВАТЕЛЬНАЯ ШКОЛА</t>
  </si>
  <si>
    <t>МКОУ ДЖОГИНСКАЯ СОШ</t>
  </si>
  <si>
    <t>МУНИЦИПАЛЬНОЕ КАЗЕННОЕ ОБЩЕОБРАЗОВАТЕЛЬНОЕ УЧРЕЖДЕНИЕ ЗАРЕЧЕНСКАЯ СРЕДНЯЯ ОБЩЕОБРАЗОВАТЕЛЬНАЯ ШКОЛА</t>
  </si>
  <si>
    <t>МКОУ ЗАРЕЧЕНСКАЯ СОШ</t>
  </si>
  <si>
    <t>МУНИЦИПАЛЬНОЕ КАЗЕННОЕ ОБЩЕОБРАЗОВАТЕЛЬНОЕ УЧРЕЖДЕНИЕ КВИТОКСКАЯ СРЕДНЯЯ ОБЩЕОБРАЗОВАТЕЛЬНАЯ ШКОЛА № 1</t>
  </si>
  <si>
    <t>МКОУ КВИТОКСКАЯ СОШ №1</t>
  </si>
  <si>
    <t>МУНИЦИПАЛЬНОЕ КАЗЕННОЕ ОБЩЕОБРАЗОВАТЕЛЬНОЕ УЧРЕЖДЕНИЕ МИРНИНСКАЯ СРЕДНЯЯ ОБЩЕОБРАЗОВАТЕЛЬНАЯ ШКОЛА</t>
  </si>
  <si>
    <t>МКОУ МИРНИНСКАЯ СОШ</t>
  </si>
  <si>
    <t>МУНИЦИПАЛЬНОЕ КАЗЕННОЕ ОБЩЕОБРАЗОВАТЕЛЬНОЕ УЧРЕЖДЕНИЕ НЕВЕЛЬСКАЯ ОСНОВНАЯ ОБЩЕОБРАЗОВАТЕЛЬНАЯ ШКОЛА</t>
  </si>
  <si>
    <t>МКОУ НЕВЕЛЬСКАЯ ООШ</t>
  </si>
  <si>
    <t>МУНИЦИПАЛЬНОЕ КАЗЕННОЕ ОБЩЕОБРАЗОВАТЕЛЬНОЕ УЧРЕЖДЕНИЕ НИКОЛАЕВСКАЯ СРЕДНЯЯ ОБЩЕОБРАЗОВАТЕЛЬНАЯ ШКОЛА</t>
  </si>
  <si>
    <t>МКОУ НИКОЛАЕВСКАЯ СОШ</t>
  </si>
  <si>
    <t>МУНИЦИПАЛЬНОЕ КАЗЕННОЕ ОБЩЕОБРАЗОВАТЕЛЬНОЕ УЧРЕЖДЕНИЕ НОВОБИРЮСИНСКАЯ СРЕДНЯЯ ОБЩЕОБРАЗОВАТЕЛЬНАЯ ШКОЛА</t>
  </si>
  <si>
    <t>МКОУ НОВОБИРЮСИНСКАЯ СОШ</t>
  </si>
  <si>
    <t>МУНИЦИПАЛЬНОЕ КАЗЕННОЕ ОБЩЕОБРАЗОВАТЕЛЬНОЕ УЧРЕЖДЕНИЕ НОВОТРЁМИНСКАЯ СРЕДНЯЯ ОБЩЕОБРАЗОВАТЕЛЬНАЯ ШКОЛА</t>
  </si>
  <si>
    <t>МКОУ НОВОТРЁМИНСКАЯ СОШ</t>
  </si>
  <si>
    <t>МУНИЦИПАЛЬНОЕ КАЗЕННОЕ ОБЩЕОБРАЗОВАТЕЛЬНОЕ УЧРЕЖДЕНИЕ РАЗГОНСКАЯ СРЕДНЯЯ ОБЩЕОБРАЗОВАТЕЛЬНАЯ ШКОЛА</t>
  </si>
  <si>
    <t>МКОУ РАЗГОНСКАЯ СОШ</t>
  </si>
  <si>
    <t>МУНИЦИПАЛЬНОЕ КАЗЕННОЕ ОБЩЕОБРАЗОВАТЕЛЬНОЕ УЧРЕЖДЕНИЕ РОЖДЕСТВЕНСКАЯ СРЕДНЯЯ ОБЩЕОБРАЗОВАТЕЛЬНАЯ ШКОЛА</t>
  </si>
  <si>
    <t>МКОУ РОЖДЕСТВЕНСКАЯ СОШ</t>
  </si>
  <si>
    <t>МУНИЦИПАЛЬНОЕ КАЗЕННОЕ ОБЩЕОБРАЗОВАТЕЛЬНОЕ УЧРЕЖДЕНИЕ СОЛЯНОВСКАЯ СРЕДНЯЯ ОБЩЕОБРАЗОВАТЕЛЬНАЯ ШКОЛА</t>
  </si>
  <si>
    <t>МКОУ СОЛЯНОВСКАЯ СОШ</t>
  </si>
  <si>
    <t>МУНИЦИПАЛЬНОЕ КАЗЕННОЕ ОБЩЕОБРАЗОВАТЕЛЬНОЕ УЧРЕЖДЕНИЕ СРЕДНЯЯ ОБЩЕОБРАЗОВАТЕЛЬНАЯ ШКОЛА № 1 ИМ. НИКОЛАЯ ОСТРОВСКОГО Г. ТАЙШЕТА</t>
  </si>
  <si>
    <t>МКОУ СРЕДНЯЯ ШКОЛА № 1</t>
  </si>
  <si>
    <t>МУНИЦИПАЛЬНОЕ КАЗЕННОЕ ОБЩЕОБРАЗОВАТЕЛЬНОЕ УЧРЕЖДЕНИЕ ТАМТАЧЕТСКАЯ СРЕДНЯЯ ОБЩЕОБРАЗОВАТЕЛЬНАЯ ШКОЛА</t>
  </si>
  <si>
    <t>МКОУ ТАМТАЧЕТСКАЯ СОШ</t>
  </si>
  <si>
    <t>МУНИЦИПАЛЬНОЕ КАЗЕННОЕ ОБЩЕОБРАЗОВАТЕЛЬНОЕ УЧРЕЖДЕНИЕ ЧЕРЧЕТСКАЯ СРЕДНЯЯ ОБЩЕОБРАЗОВАТЕЛЬНАЯ ШКОЛА</t>
  </si>
  <si>
    <t>МКОУ ЧЕРЧЕТСКАЯ СОШ</t>
  </si>
  <si>
    <t>МУНИЦИПАЛЬНОЕ КАЗЕННОЕ ОБЩЕОБРАЗОВАТЕЛЬНОЕ УЧРЕЖДЕНИЕ ШЕЛАЕВСКАЯ СРЕДНЯЯ ОБЩЕОБРАЗОВАТЕЛЬНАЯ ШКОЛА</t>
  </si>
  <si>
    <t>МКОУ ШЕЛАЕВСКАЯ СОШ</t>
  </si>
  <si>
    <t>МУНИЦИПАЛЬНОЕ КАЗЕННОЕ ОБЩЕОБРАЗОВАТЕЛЬНОЕ УЧРЕЖДЕНИЕ ШЕЛЕХОВСКАЯ СРЕДНЯЯ ОБЩЕОБРАЗОВАТЕЛЬНАЯ ШКОЛА</t>
  </si>
  <si>
    <t>МКОУ ШЕЛЕХОВСКАЯ СОШ</t>
  </si>
  <si>
    <t>МУНИЦИПАЛЬНОЕ КАЗЕННОЕ ОБЩЕОБРАЗОВАТЕЛЬНОЕ УЧРЕЖДЕНИЕ ШИТКИНСКАЯ СРЕДНЯЯ ОБЩЕОБРАЗОВАТЕЛЬНАЯ ШКОЛА</t>
  </si>
  <si>
    <t>МКОУ ШИТКИНСКАЯ СОШ</t>
  </si>
  <si>
    <t>МУНИЦИПАЛЬНОЕ КАЗЕННОЕ УЧРЕЖДЕНИЕ ДОПОЛНИТЕЛЬНОГО ОБРАЗОВАНИЯ ДОМ ДЕТСКОГО ТВОРЧЕСТВА Г. БИРЮСИНСКА</t>
  </si>
  <si>
    <t>МКУ ДО ДДТ</t>
  </si>
  <si>
    <t>МУНИЦИПАЛЬНОЕ КАЗЕННОЕ УЧРЕЖДЕНИЕ "ЦЕНТР РАЗВИТИЯ ОБРАЗОВАНИЯ ТАЙШЕТСКОГО РАЙОНА"</t>
  </si>
  <si>
    <t>МКУ "ЦЕНТР РАЗВИТИЯ ОБРАЗОВАНИЯ"</t>
  </si>
  <si>
    <t>МУНИЦИПАЛЬНОЕ КАЗЕННОЕ ДОШКОЛЬНОЕ ОБРАЗОВАТЕЛЬНОЕ УЧРЕЖДЕНИЕ ПУЛЯЕВСКИЙ ДЕТСКИЙ САД</t>
  </si>
  <si>
    <t>МКДОУ ПУЛЯЕВСКИЙ ДЕТСКИЙ САД</t>
  </si>
  <si>
    <t>МУНИЦИПАЛЬНОЕ АВТОНОМНОЕ ДОШКОЛЬНОЕ ОБРАЗОВАТЕЛЬНОЕ УЧРЕЖДЕНИЕ ГОРОДА ТУЛУНА "ДЕТСКИЙ САД "ЛУЧИК"</t>
  </si>
  <si>
    <t>МАДОУ "ДЕТСКИЙ САД "ЛУЧИК"</t>
  </si>
  <si>
    <t>МУНИЦИПАЛЬНОЕ АВТОНОМНОЕ ДОШКОЛЬНОЕ ОБРАЗОВАТЕЛЬНОЕ УЧРЕЖДЕНИЕ ГОРОДА ТУЛУНА "ЦЕНТР РАЗВИТИЯ РЕБЕНКА - ДЕТСКИЙ САД "ЖЕМЧУЖИНКА"</t>
  </si>
  <si>
    <t>МАДОУ "ЦРР "ЖЕМЧУЖИНКА"</t>
  </si>
  <si>
    <t>МУНИЦИПАЛЬНОЕ АВТОНОМНОЕ УЧРЕЖДЕНИЕ ДОПОЛНИТЕЛЬНОГО ОБРАЗОВАНИЯ ГОРОДА ТУЛУНА "ЦЕНТР РАЗВИТИЯ ТВОРЧЕСТВА ДЕТЕЙ И ЮНОШЕСТВА "КРИСТАЛЛ"</t>
  </si>
  <si>
    <t>МАУ ДО "КРИСТАЛЛ"</t>
  </si>
  <si>
    <t>МУНИЦИПАЛЬНОЕ БЮДЖЕТНОЕ ДОШКОЛЬНОЕ ОБРАЗОВАТЕЛЬНОЕ УЧРЕЖДЕНИЕ ГОРОДА ТУЛУНА "ДЕТСКИЙ САД КОМБИНИРОВАННОГО ВИДА "ТЕРЕМОК""</t>
  </si>
  <si>
    <t>МБДОУ "ТЕРЕМОК"</t>
  </si>
  <si>
    <t>МУНИЦИПАЛЬНОЕ БЮДЖЕТНОЕ ДОШКОЛЬНОЕ ОБРАЗОВАТЕЛЬНОЕ УЧРЕЖДЕНИЕ ГОРОДА ТУЛУНА "ЦЕНТР РАЗВИТИЯ РЕБЕНКА-ДЕТСКИЙ САД "ГАРМОНИЯ"</t>
  </si>
  <si>
    <t>МБДОУ "ЦЕНТР РАЗВИТИЯ РЕБЕНКА-ДЕТСКИЙ САД "ГАРМОНИЯ"</t>
  </si>
  <si>
    <t>МУНИЦИПАЛЬНОЕ БЮДЖЕТНОЕ ОБЩЕОБРАЗОВАТЕЛЬНОЕ УЧРЕЖДЕНИЕ ГОРОДА ТУЛУНА "ГИМНАЗИЯ"</t>
  </si>
  <si>
    <t>МБОУ "ГИМНАЗИЯ"</t>
  </si>
  <si>
    <t>МУНИЦИПАЛЬНОЕ БЮДЖЕТНОЕ ОБЩЕОБРАЗОВАТЕЛЬНОЕ УЧРЕЖДЕНИЕ ГОРОДА ТУЛУНА "СРЕДНЯЯ ОБЩЕОБРАЗОВАТЕЛЬНАЯ ШКОЛА № 2"</t>
  </si>
  <si>
    <t>МБОУ "СОШ № 2"</t>
  </si>
  <si>
    <t>МУНИЦИПАЛЬНОЕ БЮДЖЕТНОЕ ОБЩЕОБРАЗОВАТЕЛЬНОЕ УЧРЕЖДЕНИЕ ГОРОДА ТУЛУНА "СРЕДНЯЯ ОБЩЕОБРАЗОВАТЕЛЬНАЯ ШКОЛА № 20"</t>
  </si>
  <si>
    <t>МБОУ "СОШ № 20"</t>
  </si>
  <si>
    <t>МУНИЦИПАЛЬНОЕ БЮДЖЕТНОЕ ОБЩЕОБРАЗОВАТЕЛЬНОЕ УЧРЕЖДЕНИЕ ГОРОДА ТУЛУНА "СРЕДНЯЯ ОБЩЕОБРАЗОВАТЕЛЬНАЯ ШКОЛА № 25"</t>
  </si>
  <si>
    <t>МУНИЦИПАЛЬНОЕ БЮДЖЕТНОЕ ОБЩЕОБРАЗОВАТЕЛЬНОЕ УЧРЕЖДЕНИЕ ГОРОДА ТУЛУНА "СРЕДНЯЯ ОБЩЕОБРАЗОВАТЕЛЬНАЯ ШКОЛА № 6"</t>
  </si>
  <si>
    <t>МУНИЦИПАЛЬНОЕ БЮДЖЕТНОЕ ОБЩЕОБРАЗОВАТЕЛЬНОЕ УЧРЕЖДЕНИЕ ГОРОДА ТУЛУНА "СРЕДНЯЯ ОБЩЕОБРАЗОВАТЕЛЬНАЯ ШКОЛА № 1"</t>
  </si>
  <si>
    <t>МБОУ СОШ № 1</t>
  </si>
  <si>
    <t>МУНИЦИПАЛЬНОЕ БЮДЖЕТНОЕ ОБЩЕОБРАЗОВАТЕЛЬНОЕ УЧРЕЖДЕНИЕ ГОРОДА ТУЛУНА "СРЕДНЯЯ ОБЩЕОБРАЗОВАТЕЛЬНАЯ ШКОЛА № 19"</t>
  </si>
  <si>
    <t>МБОУ "СОШ № 19"</t>
  </si>
  <si>
    <t>МУНИЦИПАЛЬНОЕ БЮДЖЕТНОЕ ДОШКОЛЬНОЕ ОБРАЗОВАТЕЛЬНОЕ УЧРЕЖДЕНИЕ "ДЕТСКИЙ САД № 43"</t>
  </si>
  <si>
    <t>МБДОУ "ДЕТСКИЙ САД № 43"</t>
  </si>
  <si>
    <t>МУНИЦИПАЛЬНОЕ БЮДЖЕТНОЕ ДОШКОЛЬНОЕ ОБРАЗОВАТЕЛЬНОЕ УЧРЕЖДЕНИЕ "ДЕТСКИЙ САД № 5"</t>
  </si>
  <si>
    <t>МБДОУ "ДЕТСКИЙ САД № 5"</t>
  </si>
  <si>
    <t>МУНИЦИПАЛЬНОЕ БЮДЖЕТНОЕ ДОШКОЛЬНОЕ ОБРАЗОВАТЕЛЬНОЕ УЧРЕЖДЕНИЕ "ДЕТСКИЙ САД № 38"</t>
  </si>
  <si>
    <t>МБДОУ "ДЕТСКИЙ САД № 38"</t>
  </si>
  <si>
    <t>МУНИЦИПАЛЬНОЕ БЮДЖЕТНОЕ ДОШКОЛЬНОЕ ОБРАЗОВАТЕЛЬНОЕ УЧРЕЖДЕНИЕ "ДЕТСКИЙ САД № 1"</t>
  </si>
  <si>
    <t>МБДОУ "ДЕТСКИЙ САД № 1"</t>
  </si>
  <si>
    <t>МУНИЦИПАЛЬНОЕ БЮДЖЕТНОЕ ДОШКОЛЬНОЕ ОБРАЗОВАТЕЛЬНОЕ УЧРЕЖДЕНИЕ "ДЕТСКИЙ САД № 44"</t>
  </si>
  <si>
    <t>МБДОУ "ДЕТСКИЙ САД № 44"</t>
  </si>
  <si>
    <t>МУНИЦИПАЛЬНОЕ БЮДЖЕТНОЕ ДОШКОЛЬНОЕ ОБРАЗОВАТЕЛЬНОЕ УЧРЕЖДЕНИЕ "ДЕТСКИЙ САД № 8"</t>
  </si>
  <si>
    <t>МБДОУ "ДЕТСКИЙ САД № 8"</t>
  </si>
  <si>
    <t>МУНИЦИПАЛЬНОЕ БЮДЖЕТНОЕ ОБЩЕОБРАЗОВАТЕЛЬНОЕ УЧРЕЖДЕНИЕ "СРЕДНЯЯ ОБЩЕОБРАЗОВАТЕЛЬНАЯ ШКОЛА №2"</t>
  </si>
  <si>
    <t>МБОУ "СРЕДНЯЯ ОБЩЕОБРАЗОВАТЕЛЬНАЯ ШКОЛА №2"</t>
  </si>
  <si>
    <t>3819009428</t>
  </si>
  <si>
    <t>МБОУ СОШ № 3</t>
  </si>
  <si>
    <t>3819009643</t>
  </si>
  <si>
    <t>МУНИЦИПАЛЬНОЕ БЮДЖЕТНОЕ ОБЩЕОБРАЗОВАТЕЛЬНОЕ УЧРЕЖДЕНИЕ "СРЕДНЯЯ ОБЩЕОБРАЗОВАТЕЛЬНАЯ ШКОЛА № 12"</t>
  </si>
  <si>
    <t>МБОУ "СОШ № 12"</t>
  </si>
  <si>
    <t>3819009121</t>
  </si>
  <si>
    <t>МУНИЦИПАЛЬНОЕ БЮДЖЕТНОЕ ОБЩЕОБРАЗОВАТЕЛЬНОЕ УЧРЕЖДЕНИЕ "СРЕДНЯЯ ОБЩЕОБРАЗОВАТЕЛЬНАЯ ШКОЛА № 13"</t>
  </si>
  <si>
    <t>МБОУ "СОШ № 13"</t>
  </si>
  <si>
    <t>3819009298</t>
  </si>
  <si>
    <t>МУНИЦИПАЛЬНОЕ БЮДЖЕТНОЕ ДОШКОЛЬНОЕ ОБРАЗОВАТЕЛЬНОЕ УЧРЕЖДЕНИЕ "ДЕТСКИЙ САД № 6"</t>
  </si>
  <si>
    <t>МБДОУ "ДЕТСКИЙ САД № 6"</t>
  </si>
  <si>
    <t>МУНИЦИПАЛЬНОЕ БЮДЖЕТНОЕ ДОШКОЛЬНОЕ ОБРАЗОВАТЕЛЬНОЕ УЧРЕЖДЕНИЕ "ДЕТСКИЙ САД № 17"</t>
  </si>
  <si>
    <t>МБДОУ "ДЕТСКИЙ САД № 17"</t>
  </si>
  <si>
    <t>МУНИЦИПАЛЬНОЕ БЮДЖЕТНОЕ ДОШКОЛЬНОЕ ОБРАЗОВАТЕЛЬНОЕ УЧРЕЖДЕНИЕ "ДЕТСКИЙ САД № 18"</t>
  </si>
  <si>
    <t>МБДОУ "ДЕТСКИЙ САД № 18"</t>
  </si>
  <si>
    <t>МУНИЦИПАЛЬНОЕ БЮДЖЕТНОЕ ДОШКОЛЬНОЕ ОБРАЗОВАТЕЛЬНОЕ УЧРЕЖДЕНИЕ "ДЕТСКИЙ САД № 2"</t>
  </si>
  <si>
    <t>МБДОУ "ДЕТСКИЙ САД № 2"</t>
  </si>
  <si>
    <t>МУНИЦИПАЛЬНОЕ БЮДЖЕТНОЕ ДОШКОЛЬНОЕ ОБРАЗОВАТЕЛЬНОЕ УЧРЕЖДЕНИЕ "ДЕТСКИЙ САД № 21"</t>
  </si>
  <si>
    <t>МБДОУ "ДЕТСКИЙ САД № 21"</t>
  </si>
  <si>
    <t>МУНИЦИПАЛЬНОЕ БЮДЖЕТНОЕ ДОШКОЛЬНОЕ ОБРАЗОВАТЕЛЬНОЕ УЧРЕЖДЕНИЕ "ДЕТСКИЙ САД № 22"</t>
  </si>
  <si>
    <t>МБДОУ "ДЕТСКИЙ САД № 22"</t>
  </si>
  <si>
    <t>МУНИЦИПАЛЬНОЕ БЮДЖЕТНОЕ ДОШКОЛЬНОЕ ОБРАЗОВАТЕЛЬНОЕ УЧРЕЖДЕНИЕ "ДЕТСКИЙ САД № 25"</t>
  </si>
  <si>
    <t>МБДОУ "ДЕТСКИЙ САД № 25"</t>
  </si>
  <si>
    <t>МУНИЦИПАЛЬНОЕ БЮДЖЕТНОЕ ДОШКОЛЬНОЕ ОБРАЗОВАТЕЛЬНОЕ УЧРЕЖДЕНИЕ "ДЕТСКИЙ САД № 26"</t>
  </si>
  <si>
    <t>МБДОУ "Д/С № 26"</t>
  </si>
  <si>
    <t>МУНИЦИПАЛЬНОЕ БЮДЖЕТНОЕ ДОШКОЛЬНОЕ ОБРАЗОВАТЕЛЬНОЕ УЧРЕЖДЕНИЕ "ДЕТСКИЙ САД №29"</t>
  </si>
  <si>
    <t>МБДОУ "ДЕТСКИЙ САД №29"</t>
  </si>
  <si>
    <t>МУНИЦИПАЛЬНОЕ БЮДЖЕТНОЕ ДОШКОЛЬНОЕ ОБРАЗОВАТЕЛЬНОЕ УЧРЕЖДЕНИЕ "ДЕТСКИЙ САД № 3"</t>
  </si>
  <si>
    <t>МБДОУ "ДЕТСКИЙ САД № 3"</t>
  </si>
  <si>
    <t>МУНИЦИПАЛЬНОЕ БЮДЖЕТНОЕ ДОШКОЛЬНОЕ ОБРАЗОВАТЕЛЬНОЕ УЧРЕЖДЕНИЕ "ДЕТСКИЙ САД № 31"</t>
  </si>
  <si>
    <t>МБДОУ "ДЕТСКИЙ САД № 31"</t>
  </si>
  <si>
    <t>МУНИЦИПАЛЬНОЕ БЮДЖЕТНОЕ ДОШКОЛЬНОЕ ОБРАЗОВАТЕЛЬНОЕ УЧРЕЖДЕНИЕ "ДЕТСКИЙ САД № 32"</t>
  </si>
  <si>
    <t>МБДОУ "ДЕТСКИЙ САД № 32"</t>
  </si>
  <si>
    <t>МУНИЦИПАЛЬНОЕ БЮДЖЕТНОЕ ДОШКОЛЬНОЕ ОБРАЗОВАТЕЛЬНОЕ УЧРЕЖДЕНИЕ "ДЕТСКИЙ САД № 33"</t>
  </si>
  <si>
    <t>МБДОУ "ДЕТСКИЙ САД №33"</t>
  </si>
  <si>
    <t>МУНИЦИПАЛЬНОЕ БЮДЖЕТНОЕ ДОШКОЛЬНОЕ ОБРАЗОВАТЕЛЬНОЕ УЧРЕЖДЕНИЕ "ДЕТСКИЙ САД № 37"</t>
  </si>
  <si>
    <t>МБДОУ "Д/С № 37"</t>
  </si>
  <si>
    <t>МУНИЦИПАЛЬНОЕ БЮДЖЕТНОЕ ДОШКОЛЬНОЕ ОБРАЗОВАТЕЛЬНОЕ УЧРЕЖДЕНИЕ "ДЕТСКИЙ САД № 39"</t>
  </si>
  <si>
    <t>МБДОУ "ДЕТСКИЙ САД № 39"</t>
  </si>
  <si>
    <t>МУНИЦИПАЛЬНОЕ БЮДЖЕТНОЕ ДОШКОЛЬНОЕ ОБРАЗОВАТЕЛЬНОЕ УЧРЕЖДЕНИЕ "ДЕТСКИЙ САД № 35"</t>
  </si>
  <si>
    <t>МБДОУ "ДЕТСКИЙ САД № 35"</t>
  </si>
  <si>
    <t>МУНИЦИПАЛЬНОЕ БЮДЖЕТНОЕ ДОШКОЛЬНОЕ ОБРАЗОВАТЕЛЬНОЕ УЧРЕЖДЕНИЕ "ДЕТСКИЙ САД № 40"</t>
  </si>
  <si>
    <t>МБДОУ "ДС № 40"</t>
  </si>
  <si>
    <t>МУНИЦИПАЛЬНОЕ БЮДЖЕТНОЕ ДОШКОЛЬНОЕ ОБРАЗОВАТЕЛЬНОЕ УЧРЕЖДЕНИЕ "ДЕТСКИЙ САД № 42"</t>
  </si>
  <si>
    <t>МБДОУ "ДС № 42"</t>
  </si>
  <si>
    <t>МУНИЦИПАЛЬНОЕ БЮДЖЕТНОЕ ДОШКОЛЬНОЕ ОБРАЗОВАТЕЛЬНОЕ УЧРЕЖДЕНИЕ "ДЕТСКИЙ САД № 34"</t>
  </si>
  <si>
    <t>МБДОУ "ДС № 34"</t>
  </si>
  <si>
    <t>МУНИЦИПАЛЬНОЕ БЮДЖЕТНОЕ ОБЩЕОБРАЗОВАТЕЛЬНОЕ УЧРЕЖДЕНИЕ "ЛИЦЕЙ №1 "</t>
  </si>
  <si>
    <t>МБОУ "ЛИЦЕЙ №1"</t>
  </si>
  <si>
    <t>3819005381</t>
  </si>
  <si>
    <t>МУНИЦИПАЛЬНОЕ БЮДЖЕТНОЕ ОБЩЕОБРАЗОВАТЕЛЬНОЕ УЧРЕЖДЕНИЕ "ГИМНАЗИЯ № 1"</t>
  </si>
  <si>
    <t>МБОУ "ГИМНАЗИЯ № 1"</t>
  </si>
  <si>
    <t>3819009080</t>
  </si>
  <si>
    <t>МУНИЦИПАЛЬНОЕ БЮДЖЕТНОЕ ОБЩЕОБРАЗОВАТЕЛЬНОЕ УЧРЕЖДЕНИЕ "ГИМНАЗИЯ № 9"</t>
  </si>
  <si>
    <t>МБОУ "ГИМНАЗИЯ № 9"</t>
  </si>
  <si>
    <t>3819009139</t>
  </si>
  <si>
    <t>3819005470</t>
  </si>
  <si>
    <t>3819009227</t>
  </si>
  <si>
    <t>МУНИЦИПАЛЬНОЕ БЮДЖЕТНОЕ ОБЩЕОБРАЗОВАТЕЛЬНОЕ УЧРЕЖДЕНИЕ "ОСНОВНАЯ ОБЩЕОБРАЗОВАТЕЛЬНАЯ ШКОЛА № 8 ИМЕНИ А.А. РАЗГУЛЯЕВА"</t>
  </si>
  <si>
    <t>МБОУ "ООШ № 8 ИМЕНИ А.А. РАЗГУЛЯЕВА"</t>
  </si>
  <si>
    <t>3819009185</t>
  </si>
  <si>
    <t>3819009308</t>
  </si>
  <si>
    <t>МУНИЦИПАЛЬНОЕ БЮДЖЕТНОЕ ОБЩЕОБРАЗОВАТЕЛЬНОЕ УЧРЕЖДЕНИЕ "СРЕДНЯЯ ОБЩЕОБРАЗОВАТЕЛЬНАЯ ШКОЛА № 15"</t>
  </si>
  <si>
    <t>МБОУ "СОШ № 15"</t>
  </si>
  <si>
    <t>3819009629</t>
  </si>
  <si>
    <t>МУНИЦИПАЛЬНОЕ БЮДЖЕТНОЕ ОБЩЕОБРАЗОВАТЕЛЬНОЕ УЧРЕЖДЕНИЕ "СРЕДНЯЯ ОБЩЕОБРАЗОВАТЕЛЬНАЯ ШКОЛА № 16"</t>
  </si>
  <si>
    <t>МБОУ "СОШ № 16"</t>
  </si>
  <si>
    <t>3819005790</t>
  </si>
  <si>
    <t>МУНИЦИПАЛЬНОЕ БЮДЖЕТНОЕ  ОБЩЕОБРАЗОВАТЕЛЬНОЕ УЧРЕЖДЕНИЕ "СРЕДНЯЯ ОБЩЕОБРАЗОВАТЕЛЬНАЯ ШКОЛА № 17"</t>
  </si>
  <si>
    <t>МБОУ "СОШ № 17"</t>
  </si>
  <si>
    <t>3819009153</t>
  </si>
  <si>
    <t>МУНИЦИПАЛЬНОЕ БЮДЖЕТНОЕ УЧРЕЖДЕНИЕ ДОПОЛНИТЕЛЬНОГО ОБРАЗОВАНИЯ "ДОМ ДЕТСКОГО ТВОРЧЕСТВА"</t>
  </si>
  <si>
    <t>МБУДО "ДДТ"</t>
  </si>
  <si>
    <t>3819009330</t>
  </si>
  <si>
    <t>МУНИЦИПАЛЬНОЕ БЮДЖЕТНОЕ УЧРЕЖДЕНИЕ ДОПОЛНИТЕЛЬНОГО ОБРАЗОВАНИЯ "ДЕТСКАЯ ЮНОШЕСКАЯ СПОРТИВНАЯ ШКОЛА №1"</t>
  </si>
  <si>
    <t>МБУДО "ДЮСШ №1"</t>
  </si>
  <si>
    <t>3819009770</t>
  </si>
  <si>
    <t>МУНИЦИПАЛЬНОЕ БЮДЖЕТНОЕ УЧРЕЖДЕНИЕ ДОПОЛНИТЕЛЬНОГО ОБРАЗОВАНИЯ "СТАНЦИЯ ЮНЫХ НАТУРАЛИСТОВ"</t>
  </si>
  <si>
    <t>МБУДО "СЮН"</t>
  </si>
  <si>
    <t>3819009516</t>
  </si>
  <si>
    <t>МУНИЦИПАЛЬНОЕ БЮДЖЕТНОЕ ОБЩЕОБРАЗОВАТЕЛЬНОЕ УЧРЕЖДЕНИЕ "ТАЙТУРСКАЯ СРЕДНЯЯ ОБЩЕОБРАЗОВАТЕЛЬНАЯ ШКОЛА"</t>
  </si>
  <si>
    <t>МБОУ "ТАЙТУРСКАЯ СОШ"</t>
  </si>
  <si>
    <t>МУНИЦИПАЛЬНОЕ БЮДЖЕТНОЕ ОБЩЕОБРАЗОВАТЕЛЬНОЕ УЧРЕЖДЕНИЕ "ТАЛЬЯНСКАЯ СРЕДНЯЯ ОБЩЕОБРАЗОВАТЕЛЬНАЯ ШКОЛА № 17"</t>
  </si>
  <si>
    <t>МБОУ "ТАЛЬЯНСКАЯ СОШ № 17"</t>
  </si>
  <si>
    <t>МУНИЦИПАЛЬНОЕ БЮДЖЕТНОЕ ОБЩЕОБРАЗОВАТЕЛЬНОЕ УЧРЕЖДЕНИЕ "ТЕЛЬМИНСКАЯ СРЕДНЯЯ ОБЩЕОБРАЗОВАТЕЛЬНАЯ ШКОЛА"</t>
  </si>
  <si>
    <t>МБОУ "ТЕЛЬМИНСКАЯ СОШ"</t>
  </si>
  <si>
    <t>МУНИЦИПАЛЬНОЕ БЮДЖЕТНОЕ ОБЩЕОБРАЗОВАТЕЛЬНОЕ УЧРЕЖДЕНИЕ "ХАЙТИНСКАЯ ОСНОВНАЯ ОБЩЕОБРАЗОВАТЕЛЬНАЯ ШКОЛА"</t>
  </si>
  <si>
    <t>МБОУ "ХАЙТИНСКАЯ ООШ"</t>
  </si>
  <si>
    <t>МУНИЦИПАЛЬНОЕ БЮДЖЕТНОЕ ОБЩЕОБРАЗОВАТЕЛЬНОЕ УЧРЕЖДЕНИЕ "ХОЛМУШИНСКАЯ ОСНОВНАЯ ОБЩЕОБРАЗОВАТЕЛЬНАЯ ШКОЛА"</t>
  </si>
  <si>
    <t>МБОУ "ХОЛМУШИНСКАЯ ООШ"</t>
  </si>
  <si>
    <t>МУНИЦИПАЛЬНОЕ БЮДЖЕТНОЕ ДОШКОЛЬНОЕ ОБРАЗОВАТЕЛЬНОЕ УЧРЕЖДЕНИЕ "ДЕТСКИЙ САД № 10 "СЕМИЦВЕТИК"</t>
  </si>
  <si>
    <t>МБДОУ "ДЕТСКИЙ САД № 10 "СЕМИЦВЕТИК"</t>
  </si>
  <si>
    <t>МУНИЦИПАЛЬНОЕ БЮДЖЕТНОЕ ДОШКОЛЬНОЕ ОБРАЗОВАТЕЛЬНОЕ УЧРЕЖДЕНИЕ "ДЕТСКИЙ САД № 11 "КОЛОСОК"</t>
  </si>
  <si>
    <t>МБДОУ "ДЕТСКИЙ САД № 11 "КОЛОСОК"</t>
  </si>
  <si>
    <t>МУНИЦИПАЛЬНОЕ БЮДЖЕТНОЕ ДОШКОЛЬНОЕ ОБРАЗОВАТЕЛЬНОЕ УЧРЕЖДЕНИЕ "ДЕТСКИЙ САД № 13 "ЛАСТОЧКА"</t>
  </si>
  <si>
    <t>МБДОУ "ДЕТСКИЙ САД № 13 "ЛАСТОЧКА"</t>
  </si>
  <si>
    <t>МУНИЦИПАЛЬНОЕ БЮДЖЕТНОЕ ДОШКОЛЬНОЕ ОБРАЗОВАТЕЛЬНОЕ УЧРЕЖДЕНИЕ "ДЕТСКИЙ САД № 17  "ТОПОЛЁК"</t>
  </si>
  <si>
    <t>МБДОУ "ДЕТСКИЙ САД № 17  "ТОПОЛЁК"</t>
  </si>
  <si>
    <t>МУНИЦИПАЛЬНОЕ БЮДЖЕТНОЕ ДОШКОЛЬНОЕ ОБРАЗОВАТЕЛЬНОЕ УЧРЕЖДЕНИЕ "ДЕТСКИЙ САД № 23 "УЛЫБКА"</t>
  </si>
  <si>
    <t>МБДОУ "ДЕТСКИЙ САД № 23 "УЛЫБКА"</t>
  </si>
  <si>
    <t>МУНИЦИПАЛЬНОЕ БЮДЖЕТНОЕ ДОШКОЛЬНОЕ ОБРАЗОВАТЕЛЬНОЕ УЧРЕЖДЕНИЕ "ДЕТСКИЙ САД  № 28 "СВЕТЛЯЧОК"</t>
  </si>
  <si>
    <t>МБДОУ "ДЕТСКИЙ САД № 28 "СВЕТЛЯЧОК"</t>
  </si>
  <si>
    <t>МУНИЦИПАЛЬНОЕ БЮДЖЕТНОЕ ДОШКОЛЬНОЕ ОБРАЗОВАТЕЛЬНОЕ УЧРЕЖДЕНИЕ "ДЕТСКИЙ САД № 3 "СОЛНЫШКО"</t>
  </si>
  <si>
    <t>МБДОУ "ДЕТСКИЙ САД № 3 "СОЛНЫШКО"</t>
  </si>
  <si>
    <t>МУНИЦИПАЛЬНОЕ БЮДЖЕТНОЕ ДОШКОЛЬНОЕ ОБРАЗОВАТЕЛЬНОЕ УЧРЕЖДЕНИЕ "ДЕТСКИЙ САД № 30 "РОМАШКА"</t>
  </si>
  <si>
    <t>МБДОУ "ДЕТСКИЙ САД № 30 "РОМАШКА"</t>
  </si>
  <si>
    <t>МУНИЦИПАЛЬНОЕ БЮДЖЕТНОЕ ДОШКОЛЬНОЕ ОБРАЗОВАТЕЛЬНОЕ УЧРЕЖДЕНИЕ "ДЕТСКИЙ САД № 4 "ТЕРЕМОК"</t>
  </si>
  <si>
    <t>МБДОУ "ДЕТСКИЙ САД № 4 "ТЕРЕМОК"</t>
  </si>
  <si>
    <t>МУНИЦИПАЛЬНОЕ БЮДЖЕТНОЕ ДОШКОЛЬНОЕ ОБРАЗОВАТЕЛЬНОЕ УЧРЕЖДЕНИЕ "ДЕТСКИЙ САД № 6 "БЕРЁЗКА"</t>
  </si>
  <si>
    <t>МБДОУ "ДЕТСКИЙ САД № 6 "БЕРЁЗКА"</t>
  </si>
  <si>
    <t>МУНИЦИПАЛЬНОЕ АВТОНОМНОЕ ОБЩЕОБРАЗОВАТЕЛЬНОЕ УЧРЕЖДЕНИЕ "СРЕДНЯЯ ОБЩЕОБРАЗОВАТЕЛЬНАЯ ШКОЛА С УГЛУБЛЕННЫМ ИЗУЧЕНИЕМ ОТДЕЛЬНЫХ ПРЕДМЕТОВ № 13 ИМЕНИ АКАДЕМИКА М.К.ЯНГЕЛЯ"</t>
  </si>
  <si>
    <t>МАОУ "СОШ № 13 ИМ. М.К.ЯНГЕЛЯ"</t>
  </si>
  <si>
    <t>МУНИЦИПАЛЬНОЕ АВТОНОМНОЕ ОБЩЕОБРАЗОВАТЕЛЬНОЕ УЧРЕЖДЕНИЕ "СРЕДНЯЯ ОБЩЕОБРАЗОВАТЕЛЬНАЯ ШКОЛА № 5"</t>
  </si>
  <si>
    <t>МАОУ "СОШ № 5"</t>
  </si>
  <si>
    <t>МУНИЦИПАЛЬНОЕ БЮДЖЕТНОЕ ДОШКОЛЬНОЕ ОБРАЗОВАТЕЛЬНОЕ УЧРЕЖДЕНИЕ "ДЕТСКИЙ САД № 24 "КРАСНАЯ ШАПОЧКА"</t>
  </si>
  <si>
    <t>МБДОУ Д/С № 24 "КРАСНАЯ ШАПОЧКА"</t>
  </si>
  <si>
    <t>МУНИЦИПАЛЬНОЕ БЮДЖЕТНОЕ ДОШКОЛЬНОЕ ОБРАЗОВАТЕЛЬНОЕ УЧРЕЖДЕНИЕ "ДЕТСКИЙ САД № 32 "АЙБОЛИТ"</t>
  </si>
  <si>
    <t>МБДОУ Д/С № 32 "АЙБОЛИТ"</t>
  </si>
  <si>
    <t>МУНИЦИПАЛЬНОЕ БЮДЖЕТНОЕ ОБЩЕОБРАЗОВАТЕЛЬНОЕ УЧРЕЖДЕНИЕ "ГОРОДСКАЯ ГИМНАЗИЯ №1"</t>
  </si>
  <si>
    <t>МБОУ "ГОРОДСКАЯ ГИМНАЗИЯ №1"</t>
  </si>
  <si>
    <t>МУНИЦИПАЛЬНОЕ БЮДЖЕТНОЕ ОБЩЕОБРАЗОВАТЕЛЬНОЕ УЧРЕЖДЕНИЕ "СРЕДНЯЯ ОБЩЕОБРАЗОВАТЕЛЬНАЯ ШКОЛА № 2"</t>
  </si>
  <si>
    <t>МУНИЦИПАЛЬНОЕ БЮДЖЕТНОЕ ДОШКОЛЬНОЕ ОБРАЗОВАТЕЛЬНОЕ УЧРЕЖДЕНИЕ "ДЕТСКИЙ  САД №1 "ЧЕБУРАШКА"</t>
  </si>
  <si>
    <t>МБДОУ Д/С №1 "ЧЕБУРАШКА"</t>
  </si>
  <si>
    <t>МУНИЦИПАЛЬНОЕ БЮДЖЕТНОЕ ДОШКОЛЬНОЕ ОБРАЗОВАТЕЛЬНОЕ УЧРЕЖДЕНИЕ "ДЕТСКИЙ САД № 12 "БРУСНИЧКА"</t>
  </si>
  <si>
    <t>МБДОУ № 12 "БРУСНИЧКА"</t>
  </si>
  <si>
    <t>МУНИЦИПАЛЬНОЕ БЮДЖЕТНОЕ ДОШКОЛЬНОЕ ОБРАЗОВАТЕЛЬНОЕ УЧРЕЖДЕНИЕ "ДЕТСКИЙ САД № 15 "РУЧЕЕК"</t>
  </si>
  <si>
    <t>МБДОУ Д/С № 15 "РУЧЕЕК"</t>
  </si>
  <si>
    <t>МУНИЦИПАЛЬНОЕ БЮДЖЕТНОЕ ДОШКОЛЬНОЕ ОБРАЗОВАТЕЛЬНОЕ УЧРЕЖДЕНИЕ "ДЕТСКИЙ САД №17 "СКАЗКА"</t>
  </si>
  <si>
    <t>МБДОУ Д/С № 17 "СКАЗКА"</t>
  </si>
  <si>
    <t>МУНИЦИПАЛЬНОЕ БЮДЖЕТНОЕ ДОШКОЛЬНОЕ ОБРАЗОВАТЕЛЬНОЕ УЧРЕЖДЕНИЕ "ДЕТСКИЙ САД №9 "ТЕРЕМОК"</t>
  </si>
  <si>
    <t>МБДОУ №9 "ТЕРЕМОК"</t>
  </si>
  <si>
    <t>МУНИЦИПАЛЬНОЕ БЮДЖЕТНОЕ ДОШКОЛЬНОЕ ОБРАЗОВАТЕЛЬНОЕ УЧРЕЖДЕНИЕ ДЕТСКИЙ САД № 25 "ЗАЙЧИК"</t>
  </si>
  <si>
    <t>МБДОУ Д/С № 25 "ЗАЙЧИК"</t>
  </si>
  <si>
    <t>МУНИЦИПАЛЬНОЕ КАЗЕННОЕ ДОШКОЛЬНОЕ ОБРАЗОВАТЕЛЬНОЕ УЧРЕЖДЕНИЕ ДЕТСКИЙ САД ОБЩЕРАЗВИВАЮЩЕГО ВИДА "ЕЛОЧКА"</t>
  </si>
  <si>
    <t>МКДОУ "ЕЛОЧКА"</t>
  </si>
  <si>
    <t>МУНИЦИПАЛЬНОЕ КАЗЁННОЕ ОБРАЗОВАТЕЛЬНОЕ УЧРЕЖДЕНИЕ ДОПОЛНИТЕЛЬНОГО ОБРАЗОВАНИЯ "ДЕТСКО-ЮНОШЕСКАЯ СПОРТИВНАЯ ШКОЛА"</t>
  </si>
  <si>
    <t>МКОУ ДО "ДЮСШ"</t>
  </si>
  <si>
    <t>МУНИЦИПАЛЬНОЕ КАЗЕННОЕ ДОШКОЛЬНОЕ ОБРАЗОВАТЕЛЬНОЕ УЧРЕЖДЕНИЕ ДЕТСКИЙ САД  ОБЩЕРАЗВИВАЮЩЕГО ВИДА "ЧЕБУРАШКА"</t>
  </si>
  <si>
    <t>МКДОУ "ЧЕБУРАШКА"</t>
  </si>
  <si>
    <t>МУНИЦИПАЛЬНОЕ КАЗЕННОЕ ОБЩЕОБРАЗОВАТЕЛЬНОЕ УЧРЕЖДЕНИЕ "ПОДЪЕЛАНСКАЯ СРЕДНЯЯ ОБЩЕОБРАЗОВАТЕЛЬНАЯ ШКОЛА"</t>
  </si>
  <si>
    <t>МКОУ "ПОДЪЕЛАНСКАЯ СОШ"</t>
  </si>
  <si>
    <t>МУНИЦИПАЛЬНОЕ ОБЩЕОБРАЗОВАТЕЛЬНОЕ УЧРЕЖДЕНИЕ БАДАРМИНСКАЯ СРЕДНЯЯ ОБЩЕОБРАЗОВАТЕЛЬНАЯ ШКОЛА</t>
  </si>
  <si>
    <t>МОУ БАДАРМИНСКАЯ СОШ</t>
  </si>
  <si>
    <t>МУНИЦИПАЛЬНОЕ ОБЩЕОБРАЗОВАТЕЛЬНОЕ УЧРЕЖДЕНИЕ "ЖЕЛЕЗНОДОРОЖНАЯ СРЕДНЯЯ ОБЩЕОБРАЗОВАТЕЛЬНАЯ ШКОЛА № 2"</t>
  </si>
  <si>
    <t>МОУ "ЖЕЛЕЗНОДОРОЖНАЯ СОШ № 2"</t>
  </si>
  <si>
    <t>МУНИЦИПАЛЬНОЕ ОБЩЕОБРАЗОВАТЕЛЬНОЕ УЧРЕЖДЕНИЕ "НЕВОНСКАЯ СРЕДНЯЯ ОБЩЕОБРАЗОВАТЕЛЬНАЯ ШКОЛА № 1" ИМЕНИ РОДЬКИНА НИКОЛАЯ ДМИТРИЕВИЧА</t>
  </si>
  <si>
    <t>МОУ "НЕВОНСКАЯ СОШ № 1"</t>
  </si>
  <si>
    <t>МУНИЦИПАЛЬНОЕ ОБЩЕОБРАЗОВАТЕЛЬНОЕ УЧРЕЖДЕНИЕ "НЕВОНСКАЯ СРЕДНЯЯ ОБЩЕОБРАЗОВАТЕЛЬНАЯ ШКОЛА № 2"</t>
  </si>
  <si>
    <t>МОУ "НЕВОНСКАЯ СОШ № 2"</t>
  </si>
  <si>
    <t>МУНИЦИПАЛЬНОЕ КАЗЕННОЕ ОБЩЕОБРАЗОВАТЕЛЬНОЕ УЧРЕЖДЕНИЕ "ЕРШОВСКАЯ СРЕДНЯЯ ОБЩЕОБРАЗОВАТЕЛЬНАЯ ШКОЛА"</t>
  </si>
  <si>
    <t>МКОУ "ЕРШОВСКАЯ  СОШ"</t>
  </si>
  <si>
    <t>МУНИЦИПАЛЬНОЕ ОБЩЕОБРАЗОВАТЕЛЬНОЕ УЧРЕЖДЕНИЕ "ЖЕЛЕЗНОДОРОЖНАЯ СРЕДНЯЯ ОБЩЕОБРАЗОВАТЕЛЬНАЯ ШКОЛА № 1"</t>
  </si>
  <si>
    <t>МОУ "ЖЕЛЕЗНОДОРОЖНАЯ СОШ № 1"</t>
  </si>
  <si>
    <t>МУНИЦИПАЛЬНОЕ ОБЩЕОБРАЗОВАТЕЛЬНОЕ УЧРЕЖДЕНИЕ СРЕДНЯЯ ОБЩЕОБРАЗОВАТЕЛЬНАЯ ШКОЛА № 2 УСТЬ-КУТСКОГО МУНИЦИПАЛЬНОГО ОБРАЗОВАНИЯ</t>
  </si>
  <si>
    <t>МОУ СОШ № 2 УКМО</t>
  </si>
  <si>
    <t>МУНИЦИПАЛЬНОЕ АВТОНОМНОЕ ДОШКОЛЬНОЕ ОБРАЗОВАТЕЛЬНОЕ УЧРЕЖДЕНИЕ ДЕТСКИЙ САД КОМБИНИРОВАННОГО ВИДА № 41 УСТЬ-КУТСКОГО МУНИЦИПАЛЬНОГО ОБРАЗОВАНИЯ</t>
  </si>
  <si>
    <t>МАДОУ ДС КОМБИНИРОВАННОГО ВИДА № 41 УКМО</t>
  </si>
  <si>
    <t>МУНИЦИПАЛЬНОЕ ДОШКОЛЬНОЕ ОБРАЗОВАТЕЛЬНОЕ УЧРЕЖДЕНИЕ ДЕТСКИЙ САД № 1 УСТЬ-КУТСКОГО МУНИЦИПАЛЬНОГО ОБРАЗОВАНИЯ ИРКУТСКОЙ ОБЛАСТИ</t>
  </si>
  <si>
    <t>МДОУ ДС № 1 УКМО</t>
  </si>
  <si>
    <t>МУНИЦИПАЛЬНОЕ ДОШКОЛЬНОЕ ОБРАЗОВАТЕЛЬНОЕ УЧРЕЖДЕНИЕ ДЕТСКИЙ САД № 13 УСТЬ-КУТСКОГО МУНИЦИПАЛЬНОГО ОБРАЗОВАНИЯ ИРКУТСКОЙ ОБЛАСТИ</t>
  </si>
  <si>
    <t>МДОУ Д/С № 13 УКМО</t>
  </si>
  <si>
    <t>МУНИЦИПАЛЬНОЕ ДОШКОЛЬНОЕ ОБРАЗОВАТЕЛЬНОЕ УЧРЕЖДЕНИЕ ДЕТСКИЙ САД № 15 УСТЬ-КУТСКОГО МУНИЦИПАЛЬНОГО ОБРАЗОВАНИЯ</t>
  </si>
  <si>
    <t>МДОУ Д/С № 15 УКМО</t>
  </si>
  <si>
    <t>МУНИЦИПАЛЬНОЕ ДОШКОЛЬНОЕ ОБРАЗОВАТЕЛЬНОЕ УЧРЕЖДЕНИЕ ДЕТСКИЙ САД № 20 УСТЬ-КУТСКОГО МУНИЦИПАЛЬНОГО ОБРАЗОВАНИЯ ИРКУТСКОЙ ОБЛАСТИ</t>
  </si>
  <si>
    <t>МДОУ ДС № 20 УКМО</t>
  </si>
  <si>
    <t>МУНИЦИПАЛЬНОЕ ДОШКОЛЬНОЕ ОБРАЗОВАТЕЛЬНОЕ УЧРЕЖДЕНИЕ ДЕТСКИЙ САД № 27 УСТЬ-КУТСКОГО МУНИЦИПАЛЬНОГО ОБРАЗОВАНИЯ</t>
  </si>
  <si>
    <t>МДОУ ДС № 27 УКМО</t>
  </si>
  <si>
    <t>МУНИЦИПАЛЬНОЕ ДОШКОЛЬНОЕ ОБРАЗОВАТЕЛЬНОЕ УЧРЕЖДЕНИЕ ДЕТСКИЙ САД ОБЩЕРАЗВИВАЮЩЕГО ВИДА № 50 УСТЬ-КУТСКОГО МУНИЦИПАЛЬНОГО ОБРАЗОВАНИЯ</t>
  </si>
  <si>
    <t>МДОУ ДС ОБЩЕРАЗВИВАЮЩЕГО ВИДА № 50 УКМО</t>
  </si>
  <si>
    <t>МУНИЦИПАЛЬНОЕ ДОШКОЛЬНОЕ ОБРАЗОВАТЕЛЬНОЕ УЧРЕЖДЕНИЕ ДЕТСКИЙ САД ОБЩЕРАЗВИВАЮЩЕГО ВИДА № 8 УСТЬ-КУТСКОГО МУНИЦИПАЛЬНОГО ОБРАЗОВАНИЯ</t>
  </si>
  <si>
    <t>МДОУ ДС ОБЩЕРАЗВИВАЮЩЕГО ВИДА № 8 УКМО</t>
  </si>
  <si>
    <t>МУНИЦИПАЛЬНОЕ ДОШКОЛЬНОЕ ОБРАЗОВАТЕЛЬНОЕ УЧРЕЖДЕНИЕ ЦЕНТР РАЗВИТИЯ РЕБЕНКА ДЕТСКИЙ САД № 24 УСТЬ-КУТСКОГО МУНИЦИПАЛЬНОГО ОБРАЗОВАНИЯ</t>
  </si>
  <si>
    <t>МДОУ ЦРР Д/С № 24 УКМО</t>
  </si>
  <si>
    <t>МУНИЦИПАЛЬНОЕ ДОШКОЛЬНОЕ ОБРАЗОВАТЕЛЬНОЕ УЧРЕЖДЕНИЕ ЦЕНТР РАЗВИТИЯ РЕБЕНКА ДЕТСКИЙ САД № 46 УСТЬ-КУТСКОГО МУНИЦИПАЛЬНОГО ОБРАЗОВАНИЯ</t>
  </si>
  <si>
    <t>МДОУ ЦРР Д/С № 46 УКМО</t>
  </si>
  <si>
    <t>МУНИЦИПАЛЬНОЕ КАЗЁННОЕ ДОШКОЛЬНОЕ ОБРАЗОВАТЕЛЬНОЕ УЧРЕЖДЕНИЕ ДЕТСКИЙ САД № 23 УСТЬ-КУТСКОГО МУНИЦИПАЛЬНОГО ОБРАЗОВАНИЯ</t>
  </si>
  <si>
    <t>МКДОУ ДС № 23 УКМО</t>
  </si>
  <si>
    <t>МУНИЦИПАЛЬНОЕ ОБЩЕОБРАЗОВАТЕЛЬНОЕ УЧРЕЖДЕНИЕ СРЕДНЯЯ ОБЩЕОБРАЗОВАТЕЛЬНАЯ ШКОЛА П. ЯНТАЛЬ УСТЬ-КУТСКОГО МУНИЦИПАЛЬНОГО ОБРАЗОВАНИЯ ИРКУТСКОЙ ОБЛАСТИ</t>
  </si>
  <si>
    <t>МОУ СОШ П. ЯНТАЛЬ УКМО</t>
  </si>
  <si>
    <t>МУНИЦИПАЛЬНОЕ ОБЩЕОБРАЗОВАТЕЛЬНОЕ УЧРЕЖДЕНИЕ СРЕДНЯЯ ОБЩЕОБРАЗОВАТЕЛЬНАЯ ШКОЛА П. ЗВЕЗДНЫЙ УСТЬ-КУТСКОГО МУНИЦИПАЛЬНОГО ОБРАЗОВАНИЯ ИРКУТСКОЙ ОБЛАСТИ</t>
  </si>
  <si>
    <t>МОУ СОШ П. ЗВЕЗДНЫЙ УКМО</t>
  </si>
  <si>
    <t>МУНИЦИПАЛЬНОЕ ОБЩЕОБРАЗОВАТЕЛЬНОЕ УЧРЕЖДЕНИЕ СРЕДНЯЯ ОБЩЕОБРАЗОВАТЕЛЬНАЯ ШКОЛА С. НИЯ УСТЬ-КУТСКОГО МУНИЦИПАЛЬНОГО ОБРАЗОВАНИЯ ИРКУТСКОЙ ОБЛАСТИ</t>
  </si>
  <si>
    <t>МОУ СОШ С. НИЯ УКМО</t>
  </si>
  <si>
    <t>МУНИЦИПАЛЬНОЕ ОБЩЕОБРАЗОВАТЕЛЬНОЕ УЧРЕЖДЕНИЕ СРЕДНЯЯ ОБЩЕОБРАЗОВАТЕЛЬНАЯ ШКОЛА С. ПОДЫМАХИНО УСТЬ-КУТСКОГО МУНИЦИПАЛЬНОГО ОБРАЗОВАНИЯ ИРКУТСКОЙ ОБЛАСТИ</t>
  </si>
  <si>
    <t>МОУ СОШ С. ПОДЫМАХИНО УКМО</t>
  </si>
  <si>
    <t>МУНИЦИПАЛЬНОЕ ОБЩЕОБРАЗОВАТЕЛЬНОЕ УЧРЕЖДЕНИЕ ЛИЦЕЙ УСТЬ-КУТСКОГО МУНИЦИПАЛЬНОГО ОБРАЗОВАНИЯ</t>
  </si>
  <si>
    <t>МОУ ЛИЦЕЙ УКМО</t>
  </si>
  <si>
    <t>МУНИЦИПАЛЬНОЕ ДОШКОЛЬНОЕ ОБРАЗОВАТЕЛЬНОЕ УЧРЕЖДЕНИЕ "ДЕТСКИЙ САД № 1 Г. ЧЕРЕМХОВО"</t>
  </si>
  <si>
    <t>МДОУ № 1 Г. ЧЕРЕМХОВО</t>
  </si>
  <si>
    <t>МУНИЦИПАЛЬНОЕ ДОШКОЛЬНОЕ ОБРАЗОВАТЕЛЬНОЕ УЧРЕЖДЕНИЕ "ДЕТСКИЙ САД № 10 Г. ЧЕРЕМХОВО"</t>
  </si>
  <si>
    <t>МДОУ № 10 Г. ЧЕРЕМХОВО</t>
  </si>
  <si>
    <t>МУНИЦИПАЛЬНОЕ ДОШКОЛЬНОЕ ОБРАЗОВАТЕЛЬНОЕ УЧРЕЖДЕНИЕ "ДЕТСКИЙ САД № 12 Г. ЧЕРЕМХОВО"</t>
  </si>
  <si>
    <t>МДОУ № 12 Г. ЧЕРЕМХОВО</t>
  </si>
  <si>
    <t>МУНИЦИПАЛЬНОЕ ДОШКОЛЬНОЕ ОБРАЗОВАТЕЛЬНОЕ УЧРЕЖДЕНИЕ "ДЕТСКИЙ САД № 24 Г. ЧЕРЕМХОВО"</t>
  </si>
  <si>
    <t>МДОУ № 24 Г. ЧЕРЕМХОВО</t>
  </si>
  <si>
    <t>МУНИЦИПАЛЬНОЕ ДОШКОЛЬНОЕ ОБРАЗОВАТЕЛЬНОЕ УЧРЕЖДЕНИЕ "ДЕТСКИЙ САД № 26 Г. ЧЕРЕМХОВО"</t>
  </si>
  <si>
    <t>МДОУ № 26 Г. ЧЕРЕМХОВО</t>
  </si>
  <si>
    <t>МУНИЦИПАЛЬНОЕ ДОШКОЛЬНОЕ ОБРАЗОВАТЕЛЬНОЕ УЧРЕЖДЕНИЕ "ДЕТСКИЙ САД № 29 Г. ЧЕРЕМХОВО"</t>
  </si>
  <si>
    <t>МДОУ № 29 Г. ЧЕРЕМХОВО</t>
  </si>
  <si>
    <t>МУНИЦИПАЛЬНОЕ ДОШКОЛЬНОЕ ОБРАЗОВАТЕЛЬНОЕ УЧРЕЖДЕНИЕ "ДЕТСКИЙ САД № 41 Г. ЧЕРЕМХОВО"</t>
  </si>
  <si>
    <t>МДОУ № 41 Г. ЧЕРЕМХОВО</t>
  </si>
  <si>
    <t>МУНИЦИПАЛЬНОЕ ДОШКОЛЬНОЕ ОБРАЗОВАТЕЛЬНОЕ УЧРЕЖДЕНИЕ "ДЕТСКИЙ САД № 7 Г. ЧЕРЕМХОВО"</t>
  </si>
  <si>
    <t>МДОУ № 7 Г. ЧЕРЕМХОВО</t>
  </si>
  <si>
    <t>МУНИЦИПАЛЬНОЕ ОБЩЕОБРАЗОВАТЕЛЬНОЕ УЧРЕЖДЕНИЕ "ШКОЛА - ДЕТСКИЙ САД № 1 Г. ЧЕРЕМХОВО"</t>
  </si>
  <si>
    <t>МОУ ШДС № 1 Г. ЧЕРЕМХОВО</t>
  </si>
  <si>
    <t>МУНИЦИПАЛЬНОЕ ОБЩЕОБРАЗОВАТЕЛЬНОЕ УЧРЕЖДЕНИЕ "ШКОЛА № 16 Г. ЧЕРЕМХОВО"</t>
  </si>
  <si>
    <t>МОУ ШКОЛА № 16 Г. ЧЕРЕМХОВО</t>
  </si>
  <si>
    <t>МУНИЦИПАЛЬНОЕ ОБЩЕОБРАЗОВАТЕЛЬНОЕ УЧРЕЖДЕНИЕ "ШКОЛА № 9 Г. ЧЕРЕМХОВО"</t>
  </si>
  <si>
    <t>МОУ ШКОЛА № 9 Г. ЧЕРЕМХОВО</t>
  </si>
  <si>
    <t>МУНИЦИПАЛЬНОЕ ОБЩЕОБРАЗОВАТЕЛЬНОЕ УЧРЕЖДЕНИЕ "ЛИЦЕЙ Г. ЧЕРЕМХОВО"</t>
  </si>
  <si>
    <t>МОУ ЛИЦЕЙ Г. ЧЕРЕМХОВО</t>
  </si>
  <si>
    <t>МУНИЦИПАЛЬНОЕ ОБЩЕОБРАЗОВАТЕЛЬНОЕ УЧРЕЖДЕНИЕ "ШКОЛА № 23 Г. ЧЕРЕМХОВО"</t>
  </si>
  <si>
    <t>МОУ ШКОЛА № 23 Г. ЧЕРЕМХОВО</t>
  </si>
  <si>
    <t>МУНИЦИПАЛЬНОЕ ОБЩЕОБРАЗОВАТЕЛЬНОЕ УЧРЕЖДЕНИЕ "ШКОЛА № 3 ИМЕНИ Н. ОСТРОВСКОГО Г. ЧЕРЕМХОВО"</t>
  </si>
  <si>
    <t>МОУ ШКОЛА № 3 Г. ЧЕРЕМХОВО</t>
  </si>
  <si>
    <t>МУНИЦИПАЛЬНОЕ ОБЩЕОБРАЗОВАТЕЛЬНОЕ УЧРЕЖДЕНИЕ "ШКОЛА № 30 Г. ЧЕРЕМХОВО"</t>
  </si>
  <si>
    <t>МОУ ШКОЛА № 30 Г. ЧЕРЕМХОВО</t>
  </si>
  <si>
    <t>МУНИЦИПАЛЬНОЕ ОБЩЕОБРАЗОВАТЕЛЬНОЕ УЧРЕЖДЕНИЕ "ШКОЛА № 32 Г. ЧЕРЕМХОВО"</t>
  </si>
  <si>
    <t>МОУ ШКОЛА № 32 Г. ЧЕРЕМХОВО</t>
  </si>
  <si>
    <t>МУНИЦИПАЛЬНОЕ ОБЩЕОБРАЗОВАТЕЛЬНОЕ УЧРЕЖДЕНИЕ "ШКОЛА № 8 ИМ. А.С. ПУШКИНА Г. ЧЕРЕМХОВО"</t>
  </si>
  <si>
    <t>МОУ ШКОЛА № 8 Г. ЧЕРЕМХОВО</t>
  </si>
  <si>
    <t>МУНИЦИПАЛЬНОЕ УЧРЕЖДЕНИЕ ДОПОЛНИТЕЛЬНОГО ОБРАЗОВАНИЯ "ДЕТСКО - ЮНОШЕСКАЯ СПОРТИВНАЯ ШКОЛА Г. ЧЕРЕМХОВО"</t>
  </si>
  <si>
    <t>МУДО ДЮСШ Г. ЧЕРЕМХОВО</t>
  </si>
  <si>
    <t>МУНИЦИПАЛЬНОЕ УЧРЕЖДЕНИЕ ДОПОЛНИТЕЛЬНОГО ОБРАЗОВАНИЯ "ДОМ ДЕТСТВА И ЮНОШЕСТВА Г. ЧЕРЕМХОВО"</t>
  </si>
  <si>
    <t>МУДО ДДЮ Г. ЧЕРЕМХОВО</t>
  </si>
  <si>
    <t>МУНИЦИПАЛЬНОЕ УЧРЕЖДЕНИЕ ДОПОЛНИТЕЛЬНОГО ОБРАЗОВАНИЯ "ДЕТСКИЙ ЭКОЛОГО - БИОЛОГИЧЕСКИЙ ЦЕНТР Г. ЧЕРЕМХОВО"</t>
  </si>
  <si>
    <t>МУДО ДЭБЦ Г. ЧЕРЕМХОВО</t>
  </si>
  <si>
    <t>МУНИЦИПАЛЬНОЕ КАЗЕННОЕ ДОШКОЛЬНОЕ ОБРАЗОВАТЕЛЬНОЕ УЧРЕЖДЕНИЕ ДЕТСКИЙ САД ДЕРЕВНИ ЖМУРОВА</t>
  </si>
  <si>
    <t>МКДОУ Д/САД Д. ЖМУРОВА</t>
  </si>
  <si>
    <t>МУНИЦИПАЛЬНОЕ КАЗЕННОЕ ДОШКОЛЬНОЕ ОБРАЗОВАТЕЛЬНОЕ УЧРЕЖДЕНИЕ ДЕТСКИЙ САД СЕЛА ОНОТ</t>
  </si>
  <si>
    <t>МКДОУ Д/САД С.ОНОТ</t>
  </si>
  <si>
    <t>МУНИЦИПАЛЬНОЕ КАЗЕННОЕ ДОШКОЛЬНОЕ ОБРАЗОВАТЕЛЬНОЕ УЧРЕЖДЕНИЕ ДЕТСКИЙ САД СЕЛА АЛЕХИНО</t>
  </si>
  <si>
    <t>МКДОУ Д/САД С.АЛЕХИНО</t>
  </si>
  <si>
    <t>МУНИЦИПАЛЬНОЕ КАЗЕННОЕ ОБЩЕОБРАЗОВАТЕЛЬНОЕ УЧРЕЖДЕНИЕ СРЕДНЯЯ ОБЩЕОБРАЗОВАТЕЛЬНАЯ ШКОЛА СЕЛА АЛЕХИНО</t>
  </si>
  <si>
    <t>МКОУ СОШ С. АЛЕХИНО</t>
  </si>
  <si>
    <t>МУНИЦИПАЛЬНОЕ КАЗЕННОЕ  ОБЩЕОБРАЗОВАТЕЛЬНОЕ УЧРЕЖДЕНИЕ СРЕДНЯЯ ОБЩЕОБРАЗОВАТЕЛЬНАЯ ШКОЛА С. БЕЛЬСК</t>
  </si>
  <si>
    <t>МКОУ СОШ С. БЕЛЬСК</t>
  </si>
  <si>
    <t>МУНИЦИПАЛЬНОЕ КАЗЕННОЕ ОБЩЕОБРАЗОВАТЕЛЬНОЕ УЧРЕЖДЕНИЕ СРЕДНЯЯ ОБЩЕОБРАЗОВАТЕЛЬНАЯ ШКОЛА СЕЛА ЗЕРНОВОЕ</t>
  </si>
  <si>
    <t>МКОУ СОШ С. ЗЕРНОВОЕ</t>
  </si>
  <si>
    <t>МУНИЦИПАЛЬНОЕ КАЗЕННОЕ ОБЩЕОБРАЗОВАТЕЛЬНОЕ УЧРЕЖДЕНИЕ СРЕДНЯЯ ОБЩЕОБРАЗОВАТЕЛЬНАЯ ШКОЛА СЕЛА ЛОХОВО</t>
  </si>
  <si>
    <t>МКОУ СОШ С. ЛОХОВО</t>
  </si>
  <si>
    <t>МУНИЦИПАЛЬНОЕ КАЗЕННОЕ ОБЩЕОБРАЗОВАТЕЛЬНОЕ УЧРЕЖДЕНИЕ СРЕДНЯЯ ОБЩЕОБРАЗОВАТЕЛЬНАЯ ШКОЛА СЕЛА НОВОГРОМОВО</t>
  </si>
  <si>
    <t>МКОУ СОШ С. НОВОГРОМОВО</t>
  </si>
  <si>
    <t>МУНИЦИПАЛЬНОЕ КАЗЕННОЕ УЧРЕЖДЕНИЕ "ЦЕНТР РАЗВИТИЯ ОБРАЗОВАНИЯ"</t>
  </si>
  <si>
    <t>МКУ "ЦРО"</t>
  </si>
  <si>
    <t>МУНИЦИПАЛЬНОЕ КАЗЕННОЕ ДОШКОЛЬНОЕ ОБРАЗОВАТЕЛЬНОЕ УЧРЕЖДЕНИЕ ДЕТСКИЙ САД ДЕРЕВНИ БЕЛОБОРОДОВА</t>
  </si>
  <si>
    <t>МКДОУ Д/САД Д.БЕЛОБОРОДОВА</t>
  </si>
  <si>
    <t>МУНИЦИПАЛЬНОЕ КАЗЕННОЕ ДОШКОЛЬНОЕ ОБРАЗОВАТЕЛЬНОЕ УЧРЕЖДЕНИЕ ДЕТСКИЙ САД ДЕРЕВНИ НЕНЫ</t>
  </si>
  <si>
    <t>МКДОУ Д/САД Д.НЕНЫ</t>
  </si>
  <si>
    <t>МУНИЦИПАЛЬНОЕ КАЗЕННОЕ ДОШКОЛЬНОЕ ОБРАЗОВАТЕЛЬНОЕ УЧРЕЖДЕНИЕ ДЕТСКИЙ САД СЕЛА БЕЛЬСК</t>
  </si>
  <si>
    <t>МКДОУ Д/САД С.БЕЛЬСК</t>
  </si>
  <si>
    <t>МУНИЦИПАЛЬНОЕ КАЗЕННОЕ ДОШКОЛЬНОЕ ОБРАЗОВАТЕЛЬНОЕ УЧРЕЖДЕНИЕ ДЕТСКИЙ САД СЕЛА ВЕРХНИЙ БУЛАЙ</t>
  </si>
  <si>
    <t>МКДОУ Д/САД С.ВЕРХНИЙ БУЛАЙ</t>
  </si>
  <si>
    <t>МУНИЦИПАЛЬНОЕ КАЗЕННОЕ ДОШКОЛЬНОЕ ОБРАЗОВАТЕЛЬНОЕ УЧРЕЖДЕНИЕ ДЕТСКИЙ САД СЕЛА РЫСЕВО</t>
  </si>
  <si>
    <t>МКДОУ Д/САД С.РЫСЕВО</t>
  </si>
  <si>
    <t>МУНИЦИПАЛЬНОЕ КАЗЕННОЕ ДОШКОЛЬНОЕ ОБРАЗОВАТЕЛЬНОЕ УЧРЕЖДЕНИЕ КОМБИНИРОВАННОГО ВИДА ДЕТСКИЙ САД № 54 ПОСЕЛКА МИХАЙЛОВКА</t>
  </si>
  <si>
    <t>МКДОУ Д/САД № 54  П.МИХАЙЛОВКА</t>
  </si>
  <si>
    <t>МУНИЦИПАЛЬНОЕ КАЗЕННОЕ ДОШКОЛЬНОЕ ОБРАЗОВАТЕЛЬНОЕ УЧРЕЖДЕНИЕ ДЕТСКИЙ САД ДЕРЕВНИ МАЛИНОВКА</t>
  </si>
  <si>
    <t>МКДОУ ДЕТСКИЙ САД Д. МАЛИНОВКА</t>
  </si>
  <si>
    <t>МУНИЦИПАЛЬНОЕ КАЗЕННОЕ ДОШКОЛЬНОЕ ОБРАЗОВАТЕЛЬНОЕ УЧРЕЖДЕНИЕ ДЕТСКИЙ САД СЕЛА НОВОГРОМОВО</t>
  </si>
  <si>
    <t>МКДОУ Д/САД С .НОВОГРОМОВО</t>
  </si>
  <si>
    <t>МУНИЦИПАЛЬНОЕ КАЗЕННОЕ ДОШКОЛЬНОЕ ОБРАЗОВАТЕЛЬНОЕ УЧРЕЖДЕНИЕ ДЕТСКИЙ САД № 2 СЕЛА ГОЛУМЕТЬ</t>
  </si>
  <si>
    <t>МКДОУ Д/САД № 2 С. ГОЛУМЕТЬ</t>
  </si>
  <si>
    <t>МУНИЦИПАЛЬНОЕ КАЗЕННОЕ ДОШКОЛЬНОЕ ОБРАЗОВАТЕЛЬНОЕ УЧРЕЖДЕНИЕ ДЕТСКИЙ САД № 3 СЕЛА ГОЛУМЕТЬ</t>
  </si>
  <si>
    <t>МКДОУ Д/САД № 3 С.ГОЛУМЕТЬ</t>
  </si>
  <si>
    <t>МУНИЦИПАЛЬНОЕ КАЗЕННОЕ ОБЩЕОБРАЗОВАТЕЛЬНОЕ УЧРЕЖДЕНИЕ СРЕДНЯЯ ОБЩЕОБРАЗОВАТЕЛЬНАЯ ШКОЛА ДЕРЕВНИ БАЛУХАРЬ</t>
  </si>
  <si>
    <t>МКОУ СОШ Д. БАЛУХАРЬ</t>
  </si>
  <si>
    <t>МУНИЦИПАЛЬНОЕ КАЗЕННОЕ ОБЩЕОБРАЗОВАТЕЛЬНОЕ УЧРЕЖДЕНИЕ СРЕДНЯЯ ОБЩЕОБРАЗОВАТЕЛЬНАЯ ШКОЛА ДЕРЕВНИ МАЛИНОВКА</t>
  </si>
  <si>
    <t>МКОУ СОШ Д. МАЛИНОВКА</t>
  </si>
  <si>
    <t>МУНИЦИПАЛЬНОЕ КАЗЕННОЕ ОБЩЕОБРАЗОВАТЕЛЬНОЕ УЧРЕЖДЕНИЕ СРЕДНЯЯ ОБЩЕОБРАЗОВАТЕЛЬНАЯ ШКОЛА ПОСЕЛКА НОВОСТРОЙКА</t>
  </si>
  <si>
    <t>МКОУ СОШ ПОСЕЛКА НОВОСТРОЙКА</t>
  </si>
  <si>
    <t>МУНИЦИПАЛЬНОЕ КАЗЕННОЕ ОБЩЕОБРАЗОВАТЕЛЬНОЕ УЧРЕЖДЕНИЕ СРЕДНЯЯ ОБЩЕОБРАЗОВАТЕЛЬНАЯ ШКОЛА СЕЛА ВЕРХНИЙ БУЛАЙ</t>
  </si>
  <si>
    <t>МКОУ СОШ С. ВЕРХНИЙ БУЛАЙ</t>
  </si>
  <si>
    <t>МУНИЦИПАЛЬНОЕ КАЗЕННОЕ ОБЩЕОБРАЗОВАТЕЛЬНОЕ УЧРЕЖДЕНИЕ СРЕДНЯЯ ОБЩЕОБРАЗОВАТЕЛЬНАЯ ШКОЛА СЕЛА ГОЛУМЕТЬ</t>
  </si>
  <si>
    <t>МКОУ СОШ С. ГОЛУМЕТЬ</t>
  </si>
  <si>
    <t>МУНИЦИПАЛЬНОЕ КАЗЕННОЕ ОБЩЕОБРАЗОВАТЕЛЬНОЕ УЧРЕЖДЕНИЕ СРЕДНЯЯ ОБЩЕОБРАЗОВАТЕЛЬНАЯ ШКОЛА СЕЛА НИЖНЯЯ ИРЕТЬ</t>
  </si>
  <si>
    <t>МКОУ СОШ С. НИЖНЯЯ ИРЕТЬ</t>
  </si>
  <si>
    <t>МУНИЦИПАЛЬНОЕ КАЗЕННОЕ ОБЩЕОБРАЗОВАТЕЛЬНОЕ УЧРЕЖДЕНИЕ СРЕДНЯЯ ОБЩЕОБРАЗОВАТЕЛЬНАЯ ШКОЛА С. ОНОТ</t>
  </si>
  <si>
    <t>МКОУ СОШ С. ОНОТ</t>
  </si>
  <si>
    <t>МУНИЦИПАЛЬНОЕ КАЗЕННОЕ ОБЩЕОБРАЗОВАТЕЛЬНОЕ УЧРЕЖДЕНИЕ СРЕДНЯЯ ОБЩЕОБРАЗОВАТЕЛЬНАЯ ШКОЛА СЕЛА ПАРФЕНОВО</t>
  </si>
  <si>
    <t>МКОУ СОШ С. ПАРФЕНОВО</t>
  </si>
  <si>
    <t>МУНИЦИПАЛЬНОЕ КАЗЕННОЕ ОБЩЕОБРАЗОВАТЕЛЬНОЕ УЧРЕЖДЕНИЕ СРЕДНЯЯ ОБЩЕОБРАЗОВАТЕЛЬНАЯ ШКОЛА СЕЛА РЫСЕВО</t>
  </si>
  <si>
    <t>МКОУ СОШ С. РЫСЕВО</t>
  </si>
  <si>
    <t>МУНИЦИПАЛЬНОЕ КАЗЕННОЕ ДОШКОЛЬНОЕ ОБРАЗОВАТЕЛЬНОЕ УЧРЕЖДЕНИЕ ДЕТСКИЙ САД № 14 ПОСЕЛКА МИХАЙЛОВКА</t>
  </si>
  <si>
    <t>МКДОУ Д/САД № 14 П.МИХАЙЛОВКА</t>
  </si>
  <si>
    <t>МУНИЦИПАЛЬНОЕ БЮДЖЕТНОЕ ОБРАЗОВАТЕЛЬНОЕ УЧРЕЖДЕНИЕ ДОПОЛНИТЕЛЬНОГО ОБРАЗОВАНИЯ ЦЕНТР РАЗВИТИЯ ТВОРЧЕСТВА "НАРОДНЫЕ РЕМЕСЛА" Р.П.ЧУНСКИЙ</t>
  </si>
  <si>
    <t>МБОУДО ЦРТ "НАРОДНЫЕ РЕМЕСЛА"</t>
  </si>
  <si>
    <t>МУНИЦИПАЛЬНОЕ ОБЩЕОБРАЗОВАТЕЛЬНОЕ БЮДЖЕТНОЕ УЧРЕЖДЕНИЕ СРЕДНЯЯ ОБЩЕОБРАЗОВАТЕЛЬНАЯ ШКОЛА № 1 Р.П. ЧУНСКИЙ</t>
  </si>
  <si>
    <t>МОБУ СОШ № 1 Р.П. ЧУНСКИЙ</t>
  </si>
  <si>
    <t>МУНИЦИПАЛЬНОЕ ОБЩЕОБРАЗОВАТЕЛЬНОЕ БЮДЖЕТНОЕ УЧРЕЖДЕНИЕ СРЕДНЯЯ ОБЩЕОБРАЗОВАТЕЛЬНАЯ ШКОЛА № 2 Р.П. ОКТЯБРЬСКИЙ</t>
  </si>
  <si>
    <t>МОБУ СОШ № 2 Р.П. ОКТЯБРЬСКИЙ</t>
  </si>
  <si>
    <t>МУНИЦИПАЛЬНОЕ ОБЩЕОБРАЗОВАТЕЛЬНОЕ БЮДЖЕТНОЕ УЧРЕЖДЕНИЕ СРЕДНЯЯ ОБЩЕОБРАЗОВАТЕЛЬНАЯ ШКОЛА № 3 Р.П. ОКТЯБРЬСКИЙ</t>
  </si>
  <si>
    <t>МОБУ СОШ № 3 Р.П. ОКТЯБРЬСКИЙ</t>
  </si>
  <si>
    <t>МУНИЦИПАЛЬНОЕ ОБЩЕОБРАЗОВАТЕЛЬНОЕ БЮДЖЕТНОЕ УЧРЕЖДЕНИЕ СРЕДНЯЯ ОБЩЕОБРАЗОВАТЕЛЬНАЯ ШКОЛА № 4 Р.П. ЛЕСОГОРСК</t>
  </si>
  <si>
    <t>МОБУ СОШ № 4 Р.П. ЛЕСОГОРСК</t>
  </si>
  <si>
    <t>МУНИЦИПАЛЬНОЕ ОБЩЕОБРАЗОВАТЕЛЬНОЕ БЮДЖЕТНОЕ УЧРЕЖДЕНИЕ СРЕДНЯЯ ОБЩЕОБРАЗОВАТЕЛЬНАЯ ШКОЛА № 5 П. НОВОЧУНКА</t>
  </si>
  <si>
    <t>МОБУ СОШ № 5 П. НОВОЧУНКА</t>
  </si>
  <si>
    <t>МУНИЦИПАЛЬНОЕ ОБЩЕОБРАЗОВАТЕЛЬНОЕ БЮДЖЕТНОЕ УЧРЕЖДЕНИЕ СРЕДНЯЯ ОБЩЕОБРАЗОВАТЕЛЬНАЯ ШКОЛА №6 П.ПАРЧУМ</t>
  </si>
  <si>
    <t>МОБУ СОШ №6 П. ПАРЧУМ</t>
  </si>
  <si>
    <t>МУНИЦИПАЛЬНОЕ ОБЩЕОБРАЗОВАТЕЛЬНОЕ БЮДЖЕТНОЕ УЧРЕЖДЕНИЕ СРЕДНЯЯ ОБЩЕОБРАЗОВАТЕЛЬНАЯ ШКОЛА № 7 П. ВЕСЁЛЫЙ</t>
  </si>
  <si>
    <t>МОБУ СОШ № 7 П. ВЕСЁЛЫЙ</t>
  </si>
  <si>
    <t>МУНИЦИПАЛЬНОЕ ОБЩЕОБРАЗОВАТЕЛЬНОЕ БЮДЖЕТНОЕ УЧРЕЖДЕНИЕ СРЕДНЯЯ ОБЩЕОБРАЗОВАТЕЛЬНАЯ ШКОЛА № 8 П. ТАРГИЗ</t>
  </si>
  <si>
    <t>МОБУ СОШ № 8 П.ТАРГИЗ</t>
  </si>
  <si>
    <t>МУНИЦИПАЛЬНОЕ БЮДЖЕТНОЕ ОБЩЕОБРАЗОВАТЕЛЬНОЕ УЧРЕЖДЕНИЕ СРЕДНЯЯ ОБЩЕОБРАЗОВАТЕЛЬНАЯ ШКОЛА № 9 С. БУНБУЙ</t>
  </si>
  <si>
    <t>МБОУ СОШ № 9 С. БУНБУЙ</t>
  </si>
  <si>
    <t>МУНИЦИПАЛЬНОЕ ОБЩЕОБРАЗОВАТЕЛЬНОЕ БЮДЖЕТНОЕ УЧРЕЖДЕНИЕ ОСНОВНАЯ ОБЩЕОБРАЗОВАТЕЛЬНАЯ ШКОЛА №12 С.ЧЕРВЯНКА</t>
  </si>
  <si>
    <t>МОБУ ООШ №12 С. ЧЕРВЯНКА</t>
  </si>
  <si>
    <t>МУНИЦИПАЛЬНОЕ ОБЩЕОБРАЗОВАТЕЛЬНОЕ КАЗЁННОЕ УЧРЕЖДЕНИЕ ОСНОВНАЯ ОБЩЕОБРАЗОВАТЕЛЬНАЯ ШКОЛА № 13 Д. МУХИНО</t>
  </si>
  <si>
    <t>МОКУ ООШ № 13 Д. МУХИНО</t>
  </si>
  <si>
    <t>МУНИЦИПАЛЬНОЕ ОБЩЕОБРАЗОВАТЕЛЬНОЕ БЮДЖЕТНОЕ УЧРЕЖДЕНИЕ СРЕДНЯЯ ОБЩЕОБРАЗОВАТЕЛЬНАЯ ШКОЛА № 14 П.СОСНОВКА ЧУНСКОГО РАЙОНА ИРКУТСКОЙ ОБЛАСТИ</t>
  </si>
  <si>
    <t>МОБУ СОШ № 14 П.СОСНОВКА</t>
  </si>
  <si>
    <t>МУНИЦИПАЛЬНОЕ ОБЩЕОБРАЗОВАТЕЛЬНОЕ БЮДЖЕТНОЕ УЧРЕЖДЕНИЕ ОСНОВНАЯ ОБЩЕОБРАЗОВАТЕЛЬНАЯ ШКОЛА № 15 П. ИЗЫКАН</t>
  </si>
  <si>
    <t>МОБУ ООШ № 15 П. ИЗЫКАН</t>
  </si>
  <si>
    <t>МУНИЦИПАЛЬНОЕ ОБЩЕОБРАЗОВАТЕЛЬНОЕ БЮДЖЕТНОЕ УЧРЕЖДЕНИЕ ВЕЧЕРНЯЯ (СМЕННАЯ) ОБЩЕОБРАЗОВАТЕЛЬНАЯ ШКОЛА № 52 Р.П. ЛЕСОГОРСК</t>
  </si>
  <si>
    <t>МОБУ ВСОШ № 52 Р.П. ЛЕСОГОРСК</t>
  </si>
  <si>
    <t>МУНИЦИПАЛЬНОЕ ОБЩЕОБРАЗОВАТЕЛЬНОЕ БЮДЖЕТНОЕ УЧРЕЖДЕНИЕ "СРЕДНЯЯ ОБЩЕОБРАЗОВАТЕЛЬНАЯ ШКОЛА № 90" Р.П.ЧУНСКИЙ</t>
  </si>
  <si>
    <t>МОБУ"СОШ №90" Р.П.ЧУНСКИЙ</t>
  </si>
  <si>
    <t>МУНИЦИПАЛЬНОЕ ДОШКОЛЬНОЕ ОБРАЗОВАТЕЛЬНОЕ БЮДЖЕТНОЕ УЧРЕЖДЕНИЕ ДЕТСКИЙ САД № 1 Р.П. ЧУНСКИЙ</t>
  </si>
  <si>
    <t>МДОБУ ДЕТСКИЙ САД № 1 Р.П. ЧУНСКИЙ</t>
  </si>
  <si>
    <t>МУНИЦИПАЛЬНОЕ ДОШКОЛЬНОЕ ОБРАЗОВАТЕЛЬНОЕ БЮДЖЕТНОЕ УЧРЕЖДЕНИЕ ДЕТСКИЙ САД № 2 Р.П. ЧУНСКИЙ</t>
  </si>
  <si>
    <t>МДОБУ ДЕТСКИЙ САД № 2 Р.П. ЧУНСКИЙ</t>
  </si>
  <si>
    <t>МУНИЦИПАЛЬНОЕ ДОШКОЛЬНОЕ ОБРАЗОВАТЕЛЬНОЕ БЮДЖЕТНОЕ УЧРЕЖДЕНИЕ ДЕТСКИЙ САД №3 Р.П. ОКТЯБРЬСКИЙ</t>
  </si>
  <si>
    <t>МДОБУ ДЕТСКИЙ САД №3  Р.П. ОКТЯБРЬСКИЙ</t>
  </si>
  <si>
    <t>МУНИЦИПАЛЬНОЕ ДОШКОЛЬНОЕ ОБРАЗОВАТЕЛЬНОЕ БЮДЖЕТНОЕ УЧРЕЖДЕНИЕ ДЕТСКИЙ САД № 4 Р.П. ЧУНСКИЙ</t>
  </si>
  <si>
    <t>МДОБУ Д/С № 4 Р.П. ЧУНСКИЙ</t>
  </si>
  <si>
    <t>МУНИЦИПАЛЬНОЕ ДОШКОЛЬНОЕ ОБРАЗОВАТЕЛЬНОЕ БЮДЖЕТНОЕ УЧРЕЖДЕНИЕ ДЕТСКИЙ САД № 5 П. ВЕСЁЛЫЙ</t>
  </si>
  <si>
    <t>МДОБУ ДЕТСКИЙ САД № 5 П. ВЕСЁЛЫЙ</t>
  </si>
  <si>
    <t>МУНИЦИПАЛЬНОЕ ДОШКОЛЬНОЕ ОБРАЗОВАТЕЛЬНОЕ БЮДЖЕТНОЕ УЧРЕЖДЕНИЕ ДЕТСКИЙ САД № 9  Р.П. ОКТЯБРЬСКИЙ</t>
  </si>
  <si>
    <t>МДОБУ ДЕТСКИЙ САД № 9 Р.П. ОКТЯБРЬСКИЙ</t>
  </si>
  <si>
    <t>МУНИЦИПАЛЬНОЕ ДОШКОЛЬНОЕ ОБРАЗОВАТЕЛЬНОЕ БЮДЖЕТНОЕ УЧРЕЖДЕНИЕ ДЕТСКИЙ САД № 12 Р.П. ОКТЯБРЬСКИЙ</t>
  </si>
  <si>
    <t>МДОБУ ДЕТСКИЙ САД № 12 Р.П.ОКТЯБРЬСКИЙ</t>
  </si>
  <si>
    <t>МУНИЦИПАЛЬНОЕ ДОШКОЛЬНОЕ ОБРАЗОВАТЕЛЬНОЕ БЮДЖЕТНОЕ УЧРЕЖДЕНИЕ ДЕТСКИЙ САД № 48 "КАПИТОШКА" Р.П. ЧУНСКИЙ</t>
  </si>
  <si>
    <t>МДОБУ ДЕТСКИЙ САД № 48 "КАПИТОШКА" Р.П. ЧУНСКИЙ</t>
  </si>
  <si>
    <t>МУНИЦИПАЛЬНОЕ ДОШКОЛЬНОЕ ОБРАЗОВАТЕЛЬНОЕ БЮДЖЕТНОЕ УЧРЕЖДЕНИЕ ДЕТСКИЙ САД № 51 Р.П. ЛЕСОГОРСК</t>
  </si>
  <si>
    <t>МДОБУ ДЕТСКИЙ САД № 51 Р.П. ЛЕСОГОРСК</t>
  </si>
  <si>
    <t>МУНИЦИПАЛЬНОЕ ДОШКОЛЬНОЕ ОБРАЗОВАТЕЛЬНОЕ БЮДЖЕТНОЕ УЧРЕЖДЕНИЕ ДЕТСКИЙ САД № 53 "РЯБИНКА" Р.П. ЧУНСКИЙ</t>
  </si>
  <si>
    <t>МДОБУ ДЕТСКИЙ САД № 53 "РЯБИНКА" Р.П. ЧУНСКИЙ</t>
  </si>
  <si>
    <t>МУНИЦИПАЛЬНОЕ БЮДЖЕТНОЕ УЧРЕЖДЕНИЕ "ЦЕНТР РАЗВИТИЯ ОБРАЗОВАНИЯ ЧУНСКОГО РАЙОНА"</t>
  </si>
  <si>
    <t>МБУ "ЧЦРО"</t>
  </si>
  <si>
    <t>МУНИЦИПАЛЬНОЕ КАЗЁННОЕ ДОШКОЛЬНОЕ ОБРАЗОВАТЕЛЬНОЕ УЧРЕЖДЕНИЕ ШЕЛЕХОВСКОГО РАЙОНА "ДЕТСКИЙ САД КОМБИНИРОВАННОГО ВИДА № 19 "МАЛЫШОК"</t>
  </si>
  <si>
    <t>МКДОУ ШР "ДЕТСКИЙ САД № 19 "МАЛЫШОК"</t>
  </si>
  <si>
    <t>МУНИЦИПАЛЬНОЕ КАЗЁННОЕ ОБЩЕОБРАЗОВАТЕЛЬНОЕ УЧРЕЖДЕНИЕ ШЕЛЕХОВСКОГО РАЙОНА "СРЕДНЯЯ ОБЩЕОБРАЗОВАТЕЛЬНАЯ ШКОЛА № 7"</t>
  </si>
  <si>
    <t>МКОУ ШР "СОШ № 7"</t>
  </si>
  <si>
    <t>МУНИЦИПАЛЬНОЕ КАЗЁННОЕ ОБРАЗОВАТЕЛЬНОЕ УЧРЕЖДЕНИЕ ДОПОЛНИТЕЛЬНОГО ОБРАЗОВАНИЯ ШЕЛЕХОВСКОГО РАЙОНА "ЦЕНТР ТВОРЧЕСТВА"</t>
  </si>
  <si>
    <t>МКОУ ДО "ЦТ"</t>
  </si>
  <si>
    <t>МУНИЦИПАЛЬНОЕ КАЗЁННОЕ ОБЩЕОБРАЗОВАТЕЛЬНОЕ УЧРЕЖДЕНИЕ ШЕЛЕХОВСКОГО РАЙОНА "НАЧАЛЬНАЯ ШКОЛА - ДЕТСКИЙ САД № 14"</t>
  </si>
  <si>
    <t>МКОУ ШР "НШДС № 14"</t>
  </si>
  <si>
    <t>МУНИЦИПАЛЬНОЕ КАЗЁННОЕ ОБЩЕОБРАЗОВАТЕЛЬНОЕ УЧРЕЖДЕНИЕ ШЕЛЕХОВСКОГО РАЙОНА "СРЕДНЯЯ ОБЩЕОБРАЗОВАТЕЛЬНАЯ ШКОЛА № 124"</t>
  </si>
  <si>
    <t>МКОУ ШР "СОШ № 124"</t>
  </si>
  <si>
    <t>МУНИЦИПАЛЬНОЕ КАЗЁННОЕ ОБЩЕОБРАЗОВАТЕЛЬНОЕ УЧРЕЖДЕНИЕ ШЕЛЕХОВСКОГО РАЙОНА "СРЕДНЯЯ ОБЩЕОБРАЗОВАТЕЛЬНАЯ ШКОЛА № 6"</t>
  </si>
  <si>
    <t>МКОУ ШР "СОШ № 6"</t>
  </si>
  <si>
    <t>МУНИЦИПАЛЬНОЕ КАЗЁННОЕ ДОШКОЛЬНОЕ ОБРАЗОВАТЕЛЬНОЕ УЧРЕЖДЕНИЕ ШЕЛЕХОВСКОГО РАЙОНА "ДЕТСКИЙ САД № 14 "АЛЁНКА"</t>
  </si>
  <si>
    <t>МКДОУ ШР "ДЕТСКИЙ САД № 14 "АЛЁНКА"</t>
  </si>
  <si>
    <t>МУНИЦИПАЛЬНОЕ КАЗЁННОЕ ДОШКОЛЬНОЕ ОБРАЗОВАТЕЛЬНОЕ УЧРЕЖДЕНИЕ ШЕЛЕХОВСКОГО РАЙОНА "ДЕТСКИЙ САД  № 17 "ЗОЛОТОЙ КЛЮЧИК"</t>
  </si>
  <si>
    <t>МКДОУ ШР "ДЕТСКИЙ САД № 17 "ЗОЛОТОЙ КЛЮЧИК"</t>
  </si>
  <si>
    <t>МУНИЦИПАЛЬНОЕ КАЗЕННОЕ ДОШКОЛЬНОЕ ОБРАЗОВАТЕЛЬНОЕ УЧРЕЖДЕНИЕ ШЕЛЕХОВСКОГО РАЙОНА "ДЕТСКИЙ САД № 2 "КОЛОСОК"</t>
  </si>
  <si>
    <t>МКДОУ ШР "ДЕТСКИЙ САД № 2 "КОЛОСОК"</t>
  </si>
  <si>
    <t>МУНИЦИПАЛЬНОЕ КАЗЕННОЕ ОБЩЕОБРАЗОВАТЕЛЬНОЕ УЧРЕЖДЕНИЕ ШЕЛЕХОВСКОГО РАЙОНА "БОЛЬШЕЛУГСКАЯ СРЕДНЯЯ ОБЩЕОБРАЗОВАТЕЛЬНАЯ ШКОЛА № 8"</t>
  </si>
  <si>
    <t>МКОУ ШЕЛЕХОВСКОГО РАЙОНА "БОЛЬШЕЛУГСКАЯ СРЕДНЯЯ ШКОЛА №8"</t>
  </si>
  <si>
    <t>МУНИЦИПАЛЬНОЕ КАЗЁННОЕ ОБЩЕОБРАЗОВАТЕЛЬНОЕ УЧРЕЖДЕНИЕ ШЕЛЕХОВСКОГО РАЙОНА "СРЕДНЯЯ ОБЩЕОБРАЗОВАТЕЛЬНАЯ ШКОЛА № 2"</t>
  </si>
  <si>
    <t>МКОУ ШР "СОШ № 2"</t>
  </si>
  <si>
    <t>МУНИЦИПАЛЬНОЕ КАЗЕННОЕ ОБЩЕОБРАЗОВАТЕЛЬНОЕ УЧРЕЖДЕНИЕ ШЕЛЕХОВСКОГО РАЙОНА "СРЕДНЯЯ ОБЩЕОБРАЗОВАТЕЛЬНАЯ ШКОЛА №9"</t>
  </si>
  <si>
    <t>МКОУ "СОШ №9"</t>
  </si>
  <si>
    <t>МУНИЦИПАЛЬНОЕ КАЗЁННОЕ ОБЩЕОБРАЗОВАТЕЛЬНОЕ УЧРЕЖДЕНИЕ ШЕЛЕХОВСКОГО РАЙОНА "НАЧАЛЬНАЯ ШКОЛА - ДЕТСКИЙ САД № 4"</t>
  </si>
  <si>
    <t>МКОУ ШР "НШДС № 4"</t>
  </si>
  <si>
    <t>МУНИЦИПАЛЬНОЕ КАЗЕННОЕ УЧРЕЖДЕНИЕ ШЕЛЕХОВСКОГО РАЙОНА "ИНФОРМАЦИОННО - МЕТОДИЧЕСКИЙ ОБРАЗОВАТЕЛЬНЫЙ ЦЕНТР"</t>
  </si>
  <si>
    <t>МКУ "ИМОЦ"</t>
  </si>
  <si>
    <t>МУНИЦИПАЛЬНОЕ КАЗЁННОЕ ДОШКОЛЬНОЕ ОБРАЗОВАТЕЛЬНОЕ УЧРЕЖДЕНИЕ ШЕЛЕХОВСКОГО РАЙОНА "ДЕТСКИЙ САД КОМБИНИРОВАННОГО ВИДА №12 "СОЛНЫШКО"</t>
  </si>
  <si>
    <t>МКДОУ ШР "ДЕТСКИЙ САД № 12 "СОЛНЫШКО"</t>
  </si>
  <si>
    <t>МУНИЦИПАЛЬНОЕ КАЗЁННОЕ ДОШКОЛЬНОЕ ОБРАЗОВАТЕЛЬНОЕ УЧРЕЖДЕНИЕ ШЕЛЕХОВСКОГО РАЙОНА "ДЕТСКИЙ САД КОМБИНИРОВАННОГО ВИДА № 10 "ТОПОЛЁК"</t>
  </si>
  <si>
    <t>МКДОУ ШР "ДЕТСКИЙ САД № 10 "ТОПОЛЁК"</t>
  </si>
  <si>
    <t>МУНИЦИПАЛЬНОЕ КАЗЁННОЕ ДОШКОЛЬНОЕ ОБРАЗОВАТЕЛЬНОЕ УЧРЕЖДЕНИЕ ШЕЛЕХОВСКОГО РАЙОНА "ДЕТСКИЙ САД КОМБИНИРОВАННОГО ВИДА № 5 "ОДУВАНЧИК"</t>
  </si>
  <si>
    <t>МКДОУ ШР "ДЕТСКИЙ САД № 5 "ОДУВАНЧИК"</t>
  </si>
  <si>
    <t>МУНИЦИПАЛЬНОЕ КАЗЁННОЕ ОБЩЕОБРАЗОВАТЕЛЬНОЕ УЧРЕЖДЕНИЕ ШЕЛЕХОВСКОГО РАЙОНА "СРЕДНЯЯ ОБЩЕОБРАЗОВАТЕЛЬНАЯ ШКОЛА № 5"</t>
  </si>
  <si>
    <t>МКОУ ШР "СОШ № 5"</t>
  </si>
  <si>
    <t>МУНИЦИПАЛЬНОЕ ДОШКОЛЬНОЕ ОБРАЗОВАТЕЛЬНОЕ УЧРЕЖДЕНИЕ БОЗОЙСКИЙ ДЕТСКИЙ САД № 14</t>
  </si>
  <si>
    <t>МДОУ БОЗОЙСКИЙ ДЕТСКИЙ САД № 14</t>
  </si>
  <si>
    <t>МУНИЦИПАЛЬНОЕ ДОШКОЛЬНОЕ ОБРАЗОВАТЕЛЬНОЕ УЧРЕЖДЕНИЕ ГАХАНСКИЙ ДЕТСКИЙ САД № 17</t>
  </si>
  <si>
    <t>МДОУ ГАХАНСКИЙ ДЕТСКИЙ САД № 17</t>
  </si>
  <si>
    <t>МУНИЦИПАЛЬНОЕ ДОШКОЛЬНОЕ ОБРАЗОВАТЕЛЬНОЕ УЧРЕЖДЕНИЕ ДЕТСКИЙ САД "СВЕТЛЯЧОК"</t>
  </si>
  <si>
    <t>МДОУ ДЕТСКИЙ САД "СВЕТЛЯЧОК"</t>
  </si>
  <si>
    <t>МУНИЦИПАЛЬНОЕ ДОШКОЛЬНОЕ ОБРАЗОВАТЕЛЬНОЕ УЧРЕЖДЕНИЕ ДЕТСКИЙ САД "СОЛНЫШКО"</t>
  </si>
  <si>
    <t>МДОУ ДЕТСКИЙ САД "СОЛНЫШКО"</t>
  </si>
  <si>
    <t>МУНИЦИПАЛЬНОЕ ДОШКОЛЬНОЕ ОБРАЗОВАТЕЛЬНОЕ УЧРЕЖДЕНИЕ ДЕТСКИЙ САД № 19 "ПЕТУШОК"</t>
  </si>
  <si>
    <t>МДОУ ДЕТСКИЙ САД № 19 "ПЕТУШОК"</t>
  </si>
  <si>
    <t>МУНИЦИПАЛЬНОЕ ДОШКОЛЬНОЕ ОБРАЗОВАТЕЛЬНОЕ УЧРЕЖДЕНИЕ ДЕТСКИЙ САД №28 "ТУЯНА"</t>
  </si>
  <si>
    <t>МДОУ ДЕТСКИЙ САД №28 "ТУЯНА"</t>
  </si>
  <si>
    <t>МУНИЦИПАЛЬНОЕ ДОШКОЛЬНОЕ ОБРАЗОВАТЕЛЬНОЕ УЧРЕЖДЕНИЕ ДЕТСКИЙ САД №1 "АЛЕНУШКА"</t>
  </si>
  <si>
    <t>МДОУ ДЕТСКИЙ САД №1 "АЛЕНУШКА"</t>
  </si>
  <si>
    <t>МУНИЦИПАЛЬНОЕ ДОШКОЛЬНОЕ ОБРАЗОВАТЕЛЬНОЕ УЧРЕЖДЕНИЕ ХАРАТСКИЙ ДЕТСКИЙ САД № 8</t>
  </si>
  <si>
    <t>МДОУ ХАРАТСКИЙ ДЕТСКИЙ САД № 8</t>
  </si>
  <si>
    <t>МУНИЦИПАЛЬНОЕ ОБЩЕОБРАЗОВАТЕЛЬНОЕ УЧРЕЖДЕНИЕ АЛУЖИНСКАЯ СРЕДНЯЯ ОБЩЕОБРАЗОВАТЕЛЬНАЯ ШКОЛА ИМ.А.А.ИХИНЫРОВА</t>
  </si>
  <si>
    <t>МОУ АЛУЖИНСКАЯ СРЕДНЯЯ ШКОЛА</t>
  </si>
  <si>
    <t>8506006298</t>
  </si>
  <si>
    <t>МУНИЦИПАЛЬНОЕ ОБЩЕОБРАЗОВАТЕЛЬНОЕ УЧРЕЖДЕНИЕ "БОЗОЙСКАЯ ВЕЧЕРНЯЯ (СМЕННАЯ) ОБЩЕОБРАЗОВАТЕЛЬНАЯ ШКОЛА ПРИ ФКУ ОИК-1"</t>
  </si>
  <si>
    <t>МОУ БОЗОЙСКАЯ ВСОШ</t>
  </si>
  <si>
    <t>8506008672</t>
  </si>
  <si>
    <t>МУНИЦИПАЛЬНОЕ ОБЩЕОБРАЗОВАТЕЛЬНОЕ УЧРЕЖДЕНИЕ АХИНСКАЯ СРЕДНЯЯ ОБЩЕОБРАЗОВАТЕЛЬНАЯ ШКОЛА ИМ. К.Х. ШОБОЕВА</t>
  </si>
  <si>
    <t>МОУ АХИНСКАЯ СОШ</t>
  </si>
  <si>
    <t>8506006280</t>
  </si>
  <si>
    <t>МУНИЦИПАЛЬНОЕ ОБЩЕОБРАЗОВАТЕЛЬНОЕ УЧРЕЖДЕНИЕ БАЙТОГСКАЯ СРЕДНЯЯ ОБЩЕОБРАЗОВАТЕЛЬНАЯ ШКОЛА ИМЕНИ ГЕРОЯ СОВЕТСКОГО СОЮЗА ХАНТАЕВА В.Х.</t>
  </si>
  <si>
    <t>МОУ БАЙТОГСКАЯ СОШ</t>
  </si>
  <si>
    <t>8506006210</t>
  </si>
  <si>
    <t>МУНИЦИПАЛЬНОЕ ОБЩЕОБРАЗОВАТЕЛЬНОЕ УЧРЕЖДЕНИЕ НОВО-НИКОЛАЕВСКАЯ СРЕДНЯЯ ОБЩЕОБРАЗОВАТЕЛЬНАЯ ШКОЛА</t>
  </si>
  <si>
    <t>МОУ НОВО-НИКОЛАЕВСКАЯ СОШ</t>
  </si>
  <si>
    <t>8506006347</t>
  </si>
  <si>
    <t>МУНИЦИПАЛЬНОЕ ОБЩЕОБРАЗОВАТЕЛЬНОЕ УЧРЕЖДЕНИЕ ОЛОЙСКАЯ СРЕДНЯЯ ОБЩЕОБРАЗОВАТЕЛЬНАЯ ШКОЛА</t>
  </si>
  <si>
    <t>МОУ ОЛОЙСКАЯ СОШ</t>
  </si>
  <si>
    <t>8506006266</t>
  </si>
  <si>
    <t>МУНИЦИПАЛЬНОЕ ОБЩЕОБРАЗОВАТЕЛЬНОЕ УЧРЕЖДЕНИЕ ТУГУТУЙСКАЯ СРЕДНЯЯ ОБЩЕОБРАЗОВАТЕЛЬНАЯ ШКОЛА</t>
  </si>
  <si>
    <t>МОУ ТУГУТУЙСКАЯ СОШ</t>
  </si>
  <si>
    <t>8506006481</t>
  </si>
  <si>
    <t>МУНИЦИПАЛЬНОЕ ОБЩЕОБРАЗОВАТЕЛЬНОЕ УЧРЕЖДЕНИЕ УСТЬ-ОРДЫНСКАЯ ВЕЧЕРНЯЯ (СМЕННАЯ) ОБЩЕОБРАЗОВАТЕЛЬНАЯ ШКОЛА</t>
  </si>
  <si>
    <t>МОУ УСТЬ-ОРДЫНСКАЯ ВСОШ</t>
  </si>
  <si>
    <t>8506006192</t>
  </si>
  <si>
    <t>МУНИЦИПАЛЬНОЕ ОБЩЕОБРАЗОВАТЕЛЬНОЕ УЧРЕЖДЕНИЕ "УСТЬ-ОРДЫНСКАЯ НАЧАЛЬНАЯ ОБЩЕОБРАЗОВАТЕЛЬНАЯ ШКОЛА"</t>
  </si>
  <si>
    <t>МОУ "УСТЬ-ОРДЫНСКАЯ НОШ"</t>
  </si>
  <si>
    <t>8506006354</t>
  </si>
  <si>
    <t>МУНИЦИПАЛЬНОЕ ОБЩЕОБРАЗОВАТЕЛЬНОЕ УЧРЕЖДЕНИЕ УСТЬ-ОРДЫНСКАЯ СРЕДНЯЯ ОБЩЕОБРАЗОВАТЕЛЬНАЯ ШКОЛА №1 ИМЕНИ В.Б.БОРСОЕВА</t>
  </si>
  <si>
    <t>МОУ УСТЬ-ОРДЫНСКАЯ СОШ №1</t>
  </si>
  <si>
    <t>8506001902</t>
  </si>
  <si>
    <t>МУНИЦИПАЛЬНОЕ ОБЩЕОБРАЗОВАТЕЛЬНОЕ УЧРЕЖДЕНИЕ УСТЬ-ОРДЫНСКАЯ СРЕДНЯЯ ОБЩЕОБРАЗОВАТЕЛЬНАЯ ШКОЛА № 2 ИМЕНИ И.В. БАЛДЫНОВА</t>
  </si>
  <si>
    <t>МОУ УСТЬ-ОРДЫНСКАЯ СОШ № 2</t>
  </si>
  <si>
    <t>8506001860</t>
  </si>
  <si>
    <t>МУНИЦИПАЛЬНОЕ ДОШКОЛЬНОЕ ОБРАЗОВАТЕЛЬНОЕ УЧРЕЖДЕНИЕ ДЕТСКИЙ САД "РОДНИЧОК"</t>
  </si>
  <si>
    <t>МДОУ ДЕТСКИЙ САД "РОДНИЧОК"</t>
  </si>
  <si>
    <t>МУНИЦИПАЛЬНОЕ ДОШКОЛЬНОЕ ОБРАЗОВАТЕЛЬНОЕ УЧРЕЖДЕНИЕ ДЕТСКИЙ САД №4 "ЁЛОЧКА"</t>
  </si>
  <si>
    <t>МДОУ ДЕТСКИЙ САД №4 "ЁЛОЧКА"</t>
  </si>
  <si>
    <t>МУНИЦИПАЛЬНОЕ ДОШКОЛЬНОЕ ОБРАЗОВАТЕЛЬНОЕ УЧРЕЖДЕНИЕ АХИНСКИЙ ДЕТСКИЙ САД №32</t>
  </si>
  <si>
    <t>МДОУ АХИНСКИЙ ДЕТСКИЙ САД №32</t>
  </si>
  <si>
    <t>МУНИЦИПАЛЬНОЕ ДОШКОЛЬНОЕ ОБРАЗОВАТЕЛЬНОЕ УЧРЕЖДЕНИЕ БАЙТОГСКИЙ ДЕТСКИЙ САД № 31</t>
  </si>
  <si>
    <t>МДОУ БАЙТОГСКИЙ ДЕТСКИЙ САД № 31</t>
  </si>
  <si>
    <t>МУНИЦИПАЛЬНОЕ ДОШКОЛЬНОЕ ОБРАЗОВАТЕЛЬНОЕ УЧРЕЖДЕНИЕ ДЕТСКИЙ САД №5 "БЕРЕЗКА"</t>
  </si>
  <si>
    <t>МДОУ ДЕТСКИЙ САД №5 "БЕРЕЗКА"</t>
  </si>
  <si>
    <t>МУНИЦИПАЛЬНОЕ ДОШКОЛЬНОЕ ОБРАЗОВАТЕЛЬНОЕ УЧРЕЖДЕНИЕ ДЕТСКИЙ САД № 7 "КОЛОСОК"</t>
  </si>
  <si>
    <t>МДОУ ДЕТСКИЙ САД № 7 "КОЛОСОК"</t>
  </si>
  <si>
    <t>МУНИЦИПАЛЬНОЕ ДОШКОЛЬНОЕ ОБРАЗОВАТЕЛЬНОЕ УЧРЕЖДЕНИЕ ДЕТСКИЙ САД № 9 "ЗВЁЗДОЧКА"</t>
  </si>
  <si>
    <t>МДОУ ДЕТСКИЙ САД № 9 "ЗВЁЗДОЧКА"</t>
  </si>
  <si>
    <t>МУНИЦИПАЛЬНОЕ ДОШКОЛЬНОЕ ОБРАЗОВАТЕЛЬНОЕ УЧРЕЖДЕНИЕ КАПСАЛЬСКИЙ ДЕТСКИЙ САД</t>
  </si>
  <si>
    <t>МДОУ КАПСАЛЬСКИЙ ДЕТСКИЙ САД</t>
  </si>
  <si>
    <t>МУНИЦИПАЛЬНОЕ ДОШКОЛЬНОЕ ОБРАЗОВАТЕЛЬНОЕ УЧРЕЖДЕНИЕ НОВО-НИКОЛАЕВСКИЙ ДЕТСКИЙ САД № 15</t>
  </si>
  <si>
    <t>МДОУ НОВО-НИКОЛАЕВСКИЙ ДЕТСКИЙ САД № 15</t>
  </si>
  <si>
    <t>МУНИЦИПАЛЬНОЕ ДОШКОЛЬНОЕ ОБРАЗОВАТЕЛЬНОЕ УЧРЕЖДЕНИЕ ОЛОЙСКИЙ ДЕТСКИЙ САД № 12 "ОГОНЕК"</t>
  </si>
  <si>
    <t>МДОУ № 12 "ОГОНЕК"</t>
  </si>
  <si>
    <t>МУНИЦИПАЛЬНОЕ ДОШКОЛЬНОЕ ОБРАЗОВАТЕЛЬНОЕ УЧРЕЖДЕНИЕ СВЕРДЛОВСКИЙ ДЕТСКИЙ САД № 18</t>
  </si>
  <si>
    <t>МДОУ СВЕРДЛОВСКИЙ ДЕТСКИЙ САД № 18</t>
  </si>
  <si>
    <t>МУНИЦИПАЛЬНОЕ ДОШКОЛЬНОЕ ОБРАЗОВАТЕЛЬНОЕ УЧРЕЖДЕНИЕ ДЕТСКИЙ САД "СКАЗКА"</t>
  </si>
  <si>
    <t>МДОУ ДЕТСКИЙ САД "СКАЗКА"</t>
  </si>
  <si>
    <t>МУНИЦИПАЛЬНОЕ ОБЩЕОБРАЗОВАТЕЛЬНОЕ УЧРЕЖДЕНИЕ БОЗОЙСКАЯ СРЕДНЯЯ ОБЩЕОБРАЗОВАТЕЛЬНАЯ ШКОЛА</t>
  </si>
  <si>
    <t>МОУ БОЗОЙСКАЯ СОШ</t>
  </si>
  <si>
    <t>8506006259</t>
  </si>
  <si>
    <t>МУНИЦИПАЛЬНОЕ ОБЩЕОБРАЗОВАТЕЛЬНОЕ УЧРЕЖДЕНИЕ "ЕЛОВСКАЯ НАЧАЛЬНАЯ ШКОЛА - ДЕТСКИЙ САД"</t>
  </si>
  <si>
    <t>МОУ ЕЛОВСКАЯ НШДС</t>
  </si>
  <si>
    <t>8506006509</t>
  </si>
  <si>
    <t>МУНИЦИПАЛЬНОЕ ОБЩЕОБРАЗОВАТЕЛЬНОЕ УЧРЕЖДЕНИЕ БУЛУСИНСКАЯ СРЕДНЯЯ ОБЩЕОБРАЗОВАТЕЛЬНАЯ ШКОЛА ИМЕНИ  БЕРТАГАЕВА Т.А.</t>
  </si>
  <si>
    <t>МОУ БУЛУСИНСКАЯ СОШ</t>
  </si>
  <si>
    <t>8506006308</t>
  </si>
  <si>
    <t>МУНИЦИПАЛЬНОЕ ОБЩЕОБРАЗОВАТЕЛЬНОЕ УЧРЕЖДЕНИЕ "ВЕРХНЕ-КУКУТСКАЯ НАЧАЛЬНАЯ ШКОЛА-ДЕТСКИЙ САД"</t>
  </si>
  <si>
    <t>МОУ "ВЕРХНЕ-КУКУТСКАЯ НШДС"</t>
  </si>
  <si>
    <t>8506006594</t>
  </si>
  <si>
    <t>МУНИЦИПАЛЬНОЕ ОБЩЕОБРАЗОВАТЕЛЬНОЕ УЧРЕЖДЕНИЕ ГАХАНСКАЯ СРЕДНЯЯ ОБЩЕОБРАЗОВАТЕЛЬНАЯ ШКОЛА</t>
  </si>
  <si>
    <t>МОУ ГАХАНСКАЯ СОШ</t>
  </si>
  <si>
    <t>8506006185</t>
  </si>
  <si>
    <t>МУНИЦИПАЛЬНОЕ ОБЩЕОБРАЗОВАТЕЛЬНОЕ УЧРЕЖДЕНИЕ "ЗАХАЛЬСКАЯ НАЧАЛЬНАЯ ШКОЛА - ДЕТСКИЙ САД"</t>
  </si>
  <si>
    <t>МОУ ЗАХАЛЬСКАЯ НШДС</t>
  </si>
  <si>
    <t>8506006548</t>
  </si>
  <si>
    <t>МУНИЦИПАЛЬНОЕ ОБЩЕОБРАЗОВАТЕЛЬНОЕ УЧРЕЖДЕНИЕ ЗАХАЛЬСКАЯ СРЕДНЯЯ ОБЩЕОБРАЗОВАТЕЛЬНАЯ ШКОЛА ИМЕНИ П.С.ЛУХНЕВА</t>
  </si>
  <si>
    <t>МОУ ЗАХАЛЬСКАЯ СОШ</t>
  </si>
  <si>
    <t>8506006450</t>
  </si>
  <si>
    <t>МУНИЦИПАЛЬНОЕ ОБЩЕОБРАЗОВАТЕЛЬНОЕ УЧРЕЖДЕНИЕ ИДЫГИНСКАЯ СРЕДНЯЯ ОБЩЕОБРАЗОВАТЕЛЬНАЯ ШКОЛА</t>
  </si>
  <si>
    <t>МОУ ИДЫГИНСКАЯ СОШ</t>
  </si>
  <si>
    <t>8506006227</t>
  </si>
  <si>
    <t>МУНИЦИПАЛЬНОЕ ОБЩЕОБРАЗОВАТЕЛЬНОЕ УЧРЕЖДЕНИЕ КАПСАЛЬСКАЯ СРЕДНЯЯ ОБЩЕОБРАЗОВАТЕЛЬНАЯ ШКОЛА ИМ.Д.А.ХОДУЕВА</t>
  </si>
  <si>
    <t>МОУ КАПСАЛЬСКАЯ СОШ ИМ.Д.А.ХОДУЕВА</t>
  </si>
  <si>
    <t>8506006410</t>
  </si>
  <si>
    <t>МУНИЦИПАЛЬНОЕ ОБЩЕОБРАЗОВАТЕЛЬНОЕ УЧРЕЖДЕНИЕ "КУЛУНКУНСКАЯ НАЧАЛЬНАЯ ОБЩЕОБРАЗОВАТЕЛЬНАЯ ШКОЛА"</t>
  </si>
  <si>
    <t>МОУ "КУЛУНКУНСКАЯ НОШ"</t>
  </si>
  <si>
    <t>8506006273</t>
  </si>
  <si>
    <t>МУНИЦИПАЛЬНОЕ ОБЩЕОБРАЗОВАТЕЛЬНОЕ УЧРЕЖДЕНИЕ "КУЯДСКАЯ НАЧАЛЬНАЯ ШКОЛА - ДЕТСКИЙ САД"</t>
  </si>
  <si>
    <t>МОУ КУЯДСКАЯ НШДС</t>
  </si>
  <si>
    <t>8506006682</t>
  </si>
  <si>
    <t>МУНИЦИПАЛЬНОЕ ОБЩЕОБРАЗОВАТЕЛЬНОЕ УЧРЕЖДЕНИЕ УСТЬ-ОРДЫНСКАЯ СРЕДНЯЯ ОБЩЕОБРАЗОВАТЕЛЬНАЯ ШКОЛА № 4</t>
  </si>
  <si>
    <t>МОУ УСТЬ-ОРДЫНСКАЯ СОШ № 4</t>
  </si>
  <si>
    <t>8506001980</t>
  </si>
  <si>
    <t>МУНИЦИПАЛЬНОЕ ОБЩЕОБРАЗОВАТЕЛЬНОЕ УЧРЕЖДЕНИЕ ХАБАРОВСКАЯ ОСНОВНАЯ ОБЩЕОБРАЗОВАТЕЛЬНАЯ ШКОЛА</t>
  </si>
  <si>
    <t>МОУ ХАБАРОВСКАЯ ООШ</t>
  </si>
  <si>
    <t>8506006234</t>
  </si>
  <si>
    <t>МУНИЦИПАЛЬНОЕ ОБЩЕОБРАЗОВАТЕЛЬНОЕ УЧРЕЖДЕНИЕ ХАРАЗАРГАЙСКАЯ СРЕДНЯЯ ОБЩЕОБРАЗОВАТЕЛЬНАЯ ШКОЛА</t>
  </si>
  <si>
    <t>МОУ ХАРАЗАРГАЙСКАЯ СРЕДНЯЯ ШКОЛА</t>
  </si>
  <si>
    <t>8506006393</t>
  </si>
  <si>
    <t>МУНИЦИПАЛЬНОЕ ОБЩЕОБРАЗОВАТЕЛЬНОЕ УЧРЕЖДЕНИЕ ХАРАНУТСКАЯ ОСНОВНАЯ ОБЩЕОБРАЗОВАТЕЛЬНАЯ ШКОЛА ИМЕНИ В. К. БАРДЫМОВА</t>
  </si>
  <si>
    <t>МОУ ХАРАНУТСКАЯ ООШ ИМ. В.К.БАРДЫМОВА</t>
  </si>
  <si>
    <t>8506006379</t>
  </si>
  <si>
    <t>МУНИЦИПАЛЬНОЕ ОБЩЕОБРАЗОВАТЕЛЬНОЕ УЧРЕЖДЕНИЕ ХАРАТСКАЯ СРЕДНЯЯ ОБЩЕОБРАЗОВАТЕЛЬНАЯ ШКОЛА</t>
  </si>
  <si>
    <t>МОУ ХАРАТСКАЯ СОШ</t>
  </si>
  <si>
    <t>8506006202</t>
  </si>
  <si>
    <t>МУНИЦИПАЛЬНОЕ ОБЩЕОБРАЗОВАТЕЛЬНОЕ УЧРЕЖДЕНИЕ КОРСУКСКАЯ СРЕДНЯЯ ОБЩЕОБРАЗОВАТЕЛЬНАЯ ШКОЛА</t>
  </si>
  <si>
    <t>МОУ КОРСУКСКАЯ СОШ</t>
  </si>
  <si>
    <t>8506006241</t>
  </si>
  <si>
    <t>МУНИЦИПАЛЬНОЕ ОБРАЗОВАТЕЛЬНОЕ УЧРЕЖДЕНИЕ ДОПОЛНИТЕЛЬНОГО ОБРАЗОВАНИЯ РАЙОННЫЙ ДОМ ДЕТСКОГО ТВОРЧЕСТВА</t>
  </si>
  <si>
    <t>МОУДО ДДТ</t>
  </si>
  <si>
    <t>8506005551</t>
  </si>
  <si>
    <t>МУНИЦИПАЛЬНОЕ ОБРАЗОВАТЕЛЬНОЕ УЧРЕЖДЕНИЕ УСТЬ-ОРДЫНСКАЯ ДЕТСКО-ЮНОШЕСКАЯ СПОРТИВНАЯ ШКОЛА</t>
  </si>
  <si>
    <t>МОУ ДЮСШ</t>
  </si>
  <si>
    <t>ГОСУДАРСТВЕННОЕ ОБЩЕОБРАЗОВАТЕЛЬНОЕ КАЗЕННОЕ УЧРЕЖДЕНИЕ ИРКУТСКОЙ ОБЛАСТИ ДЛЯ ДЕТЕЙ-СИРОТ И ДЕТЕЙ, ОСТАВШИХСЯ БЕЗ ПОПЕЧЕНИЯ РОДИТЕЛЕЙ "СПЕЦИАЛЬНАЯ (КОРРЕКЦИОННАЯ) ШКОЛА-ИНТЕРНАТ № 1 Г. АНГАРСКА"</t>
  </si>
  <si>
    <t>ГОКУ ИО "СПЕЦИАЛЬНАЯ (КОРРЕКЦИОННАЯ) ШКОЛА-ИНТЕРНАТ № 1 Г. АНГАРСКА"</t>
  </si>
  <si>
    <t>ГОСУДАРСТВЕННОЕ ОБЩЕОБРАЗОВАТЕЛЬНОЕ КАЗЕННОЕ УЧРЕЖДЕНИЕ ИРКУТСКОЙ ОБЛАСТИ ДЛЯ ДЕТЕЙ-СИРОТ И ДЕТЕЙ, ОСТАВШИХСЯ БЕЗ ПОПЕЧЕНИЯ РОДИТЕЛЕЙ "ШКОЛА-ИНТЕРНАТ № 7 Г. АНГАРСКА"</t>
  </si>
  <si>
    <t>ГОКУ "ШКОЛА-ИНТЕРНАТ № 7 Г. АНГАРСКА"</t>
  </si>
  <si>
    <t>ГОСУДАРСТВЕННОЕ ОБЩЕОБРАЗОВАТЕЛЬНОЕ КАЗЕННОЕ УЧРЕЖДЕНИЕ ИРКУТСКОЙ ОБЛАСТИ "СПЕЦИАЛЬНАЯ (КОРРЕКЦИОННАЯ) ШКОЛА-ИНТЕРНАТ № 33 Г. БРАТСКА"</t>
  </si>
  <si>
    <t>ГОКУ "СКШИ № 33 Г. БРАТСКА"</t>
  </si>
  <si>
    <t>ГОСУДАРСТВЕННОЕ ОБЩЕОБРАЗОВАТЕЛЬНОЕ КАЗЕННОЕ УЧРЕЖДЕНИЕ ИРКУТСКОЙ ОБЛАСТИ ДЛЯ ДЕТЕЙ-СИРОТ И ДЕТЕЙ, ОСТАВШИХСЯ БЕЗ ПОПЕЧЕНИЯ РОДИТЕЛЕЙ "СПЕЦИАЛЬНАЯ (КОРРЕКЦИОННАЯ) ШКОЛА-ИНТЕРНАТ № 25 Г. БРАТСКА"</t>
  </si>
  <si>
    <t>ГОКУ СКШИ № 25 Г. БРАТСКА</t>
  </si>
  <si>
    <t>ГОСУДАРСТВЕННОЕ ОБЩЕОБРАЗОВАТЕЛЬНОЕ КАЗЕННОЕ УЧРЕЖДЕНИЕ ИРКУТСКОЙ ОБЛАСТИ ДЛЯ ДЕТЕЙ-СИРОТ И ДЕТЕЙ, ОСТАВШИХСЯ БЕЗ ПОПЕЧЕНИЯ РОДИТЕЛЕЙ "СПЕЦИАЛЬНАЯ (КОРРЕКЦИОННАЯ) ШКОЛА-ИНТЕРНАТ С. ИЛИР"</t>
  </si>
  <si>
    <t>ГОКУ "ИЛИРСКАЯ ШКОЛА-ИНТЕРНАТ"</t>
  </si>
  <si>
    <t>ГОСУДАРСТВЕННОЕ ОБЩЕОБРАЗОВАТЕЛЬНОЕ КАЗЕННОЕ УЧРЕЖДЕНИЕ ИРКУТСКОЙ ОБЛАСТИ ДЛЯ ДЕТЕЙ-СИРОТ И ДЕТЕЙ, ОСТАВШИХСЯ БЕЗ ПОПЕЧЕНИЯ РОДИТЕЛЕЙ "СПЕЦИАЛЬНАЯ (КОРРЕКЦИОННАЯ) ШКОЛА-ИНТЕРНАТ № 6 Г. ЗИМА".</t>
  </si>
  <si>
    <t>ГОКУ СКШИ №6 Г. ЗИМА</t>
  </si>
  <si>
    <t>ГОСУДАРСТВЕННОЕ ОБЩЕОБРАЗОВАТЕЛЬНОЕ КАЗЕННОЕ УЧРЕЖДЕНИЕ ИРКУТСКОЙ ОБЛАСТИ "СПЕЦИАЛЬНАЯ (КОРРЕКЦИОННАЯ) ШКОЛА-ИНТЕРНАТ ДЛЯ ОБУЧАЮЩИХСЯ С НАРУШЕНИЯМИ ОПОРНО-ДВИГАТЕЛЬНОГО АППАРАТА № 20 Г. ИРКУТСКА"</t>
  </si>
  <si>
    <t>ГОКУ ШКОЛА-ИНТЕРНАТ № 20</t>
  </si>
  <si>
    <t>ГОСУДАРСТВЕННОЕ ОБЩЕОБРАЗОВАТЕЛЬНОЕ БЮДЖЕТНОЕ УЧРЕЖДЕНИЕ ИРКУТСКОЙ ОБЛАСТИ "СПЕЦИАЛЬНАЯ (КОРРЕКЦИОННАЯ) ШКОЛА - ИНТЕРНАТ ДЛЯ ОБУЧАЮЩИХСЯ С НАРУШЕНИЯМИ СЛУХА  № 9 Г. ИРКУТСКА"</t>
  </si>
  <si>
    <t>ГОБУ "СКШИ № 9 Г. ИРКУТСКА"</t>
  </si>
  <si>
    <t>ГОСУДАРСТВЕННОЕ ОБЩЕОБРАЗОВАТЕЛЬНОЕ КАЗЕННОЕ УЧРЕЖДЕНИЕ ИРКУТСКОЙ ОБЛАСТИ "СПЕЦИАЛЬНАЯ (КОРРЕКЦИОННАЯ) ШКОЛА № 10 Г. ИРКУТСКА"</t>
  </si>
  <si>
    <t>ГОКУ СКШ № 10</t>
  </si>
  <si>
    <t>ГОСУДАРСТВЕННОЕ ОБЩЕОБРАЗОВАТЕЛЬНОЕ КАЗЕННОЕ УЧРЕЖДЕНИЕ ИРКУТСКОЙ ОБЛАСТИ "СПЕЦИАЛЬНАЯ (КОРРЕКЦИОННАЯ) ШКОЛА № 6 Г. ИРКУТСКА"</t>
  </si>
  <si>
    <t>ГОКУ СКШ № 6 Г. ИРКУТСКА</t>
  </si>
  <si>
    <t>ГОСУДАРСТВЕННОЕ ОБЩЕОБРАЗОВАТЕЛЬНОЕ КАЗЕННОЕ УЧРЕЖДЕНИЕ ИРКУТСКОЙ ОБЛАСТИ ДЛЯ ДЕТЕЙ-СИРОТ И ДЕТЕЙ, ОСТАВШИХСЯ БЕЗ ПОПЕЧЕНИЯ РОДИТЕЛЕЙ "СПЕЦИАЛЬНАЯ (КОРРЕКЦИОННАЯ) ШКОЛА-ИНТЕРНАТ № 3 Г. ИРКУТСКА"</t>
  </si>
  <si>
    <t>ГОКУ "СПЕЦИАЛЬНАЯ (КОРРЕКЦИОННАЯ) ШКОЛА-ИНТЕРНАТ № 3 Г. ИРКУТСКА"</t>
  </si>
  <si>
    <t>ГОСУДАРСТВЕННОЕ ОБЩЕОБРАЗОВАТЕЛЬНОЕ КАЗЕННОЕ УЧРЕЖДЕНИЕ ИРКУТСКОЙ ОБЛАСТИ "СПЕЦИАЛЬНАЯ (КОРРЕКЦИОННАЯ) ШКОЛА № 7 Г. ИРКУТСКА"</t>
  </si>
  <si>
    <t>ГОКУ СКШ № 7 Г. ИРКУТСКА</t>
  </si>
  <si>
    <t>ГОСУДАРСТВЕННОЕ ОБЩЕОБРАЗОВАТЕЛЬНОЕ КАЗЕННОЕ УЧРЕЖДЕНИЕ ИРКУТСКОЙ ОБЛАСТИ ДЛЯ ДЕТЕЙ-СИРОТ И ДЕТЕЙ, ОСТАВШИХСЯ БЕЗ ПОПЕЧЕНИЯ РОДИТЕЛЕЙ "СПЕЦИАЛЬНАЯ (КОРРЕКЦИОННАЯ) ШКОЛА-ИНТЕРНАТ С. ЕРБОГАЧЕН"</t>
  </si>
  <si>
    <t>ГОКУ "СПЕЦИАЛЬНАЯ (КОРРЕКЦИОННАЯ) ШКОЛА-ИНТЕРНАТ С. ЕРБОГАЧЕН"</t>
  </si>
  <si>
    <t>ГОСУДАРСТВЕННОЕ ОБЩЕОБРАЗОВАТЕЛЬНОЕ КАЗЕННОЕ УЧРЕЖДЕНИЕ ИРКУТСКОЙ ОБЛАСТИ ДЛЯ ДЕТЕЙ-СИРОТ И ДЕТЕЙ, ОСТАВШИХСЯ БЕЗ ПОПЕЧЕНИЯ РОДИТЕЛЕЙ "СПЕЦИАЛЬНАЯ (КОРРЕКЦИОННАЯ) ШКОЛА-ИНТЕРНАТ Г. САЯНСКА"</t>
  </si>
  <si>
    <t>ГОКУ ИО "СПЕЦИАЛЬНАЯ (КОРРЕКЦИОННАЯ) ШКОЛА-ИНТЕРНАТ Г. САЯНСКА"</t>
  </si>
  <si>
    <t>ГОСУДАРСТВЕННОЕ ОБЩЕОБРАЗОВАТЕЛЬНОЕ КАЗЕННОЕ УЧРЕЖДЕНИЕ ИРКУТСКОЙ ОБЛАСТИ "СПЕЦИАЛЬНАЯ (КОРРЕКЦИОННАЯ) ШКОЛА-ИНТЕРНАТ № 19 Г. ТАЙШЕТА"</t>
  </si>
  <si>
    <t>ГОКУ "СПЕЦИАЛЬНАЯ (КОРРЕКЦИОННАЯ) ШКОЛА-ИНТЕРНАТ № 19 Г. ТАЙШЕТА"</t>
  </si>
  <si>
    <t>ГОСУДАРСТВЕННОЕ ОБЩЕОБРАЗОВАТЕЛЬНОЕ КАЗЕННОЕ УЧРЕЖДЕНИЕ ИРКУТСКОЙ ОБЛАСТИ ДЛЯ ДЕТЕЙ-СИРОТ И ДЕТЕЙ, ОСТАВШИХСЯ БЕЗ ПОПЕЧЕНИЯ РОДИТЕЛЕЙ "СПЕЦИАЛЬНАЯ (КОРРЕКЦИОННАЯ) ШКОЛА-ИНТЕРНАТ № 28 Г. ТУЛУНА"</t>
  </si>
  <si>
    <t>ГОКУ ИО "СПЕЦИАЛЬНАЯ (КОРРЕКЦИОННАЯ) ШКОЛА-ИНТЕРНАТ № 28 Г. ТУЛУНА"</t>
  </si>
  <si>
    <t>ГОСУДАРСТВЕННОЕ СПЕЦИАЛЬНОЕ УЧЕБНО-ВОСПИТАТЕЛЬНОЕ ОБЩЕОБРАЗОВАТЕЛЬНОЕ УЧРЕЖДЕНИЕ ИРКУТСКОЙ ОБЛАСТИ ДЛЯ ОБУЧАЮЩИХСЯ С ДЕВИАНТНЫМ (ОБЩЕСТВЕННО ОПАСНЫМ) ПОВЕДЕНИЕМ "СПЕЦИАЛЬНАЯ (КОРРЕКЦИОННАЯ) ОБЩЕОБРАЗОВАТЕЛЬНАЯ ШКОЛА"</t>
  </si>
  <si>
    <t>ГСУВОУ "СПЕЦИАЛЬНАЯ (КОРРЕКЦИОННАЯ) ОБЩЕОБРАЗОВАТЕЛЬНАЯ ШКОЛА"</t>
  </si>
  <si>
    <t>ГОСУДАРСТВЕННОЕ ОБЩЕОБРАЗОВАТЕЛЬНОЕ КАЗЕННОЕ УЧРЕЖДЕНИЕ ИРКУТСКОЙ ОБЛАСТИ ДЛЯ ДЕТЕЙ-СИРОТ И ДЕТЕЙ, ОСТАВШИХСЯ БЕЗ ПОПЕЧЕНИЯ РОДИТЕЛЕЙ "СПЕЦИАЛЬНАЯ (КОРРЕКЦИОННАЯ) ШКОЛА-ИНТЕРНАТ № 2 Г. ЧЕРЕМХОВО"</t>
  </si>
  <si>
    <t>ГОКУ ИО "СПЕЦИАЛЬНАЯ (КОРРЕКЦИОННАЯ) ШКОЛА-ИНТЕРНАТ № 2 Г. ЧЕРЕМХОВО"</t>
  </si>
  <si>
    <t>ГОСУДАРСТВЕННОЕ ОБЩЕОБРАЗОВАТЕЛЬНОЕ КАЗЕННОЕ УЧРЕЖДЕНИЕ ИРКУТСКОЙ ОБЛАСТИ "СПЕЦИАЛЬНАЯ (КОРРЕКЦИОННАЯ)  ШКОЛА № 1 Г. ЧЕРЕМХОВО"</t>
  </si>
  <si>
    <t>ГОКУ СКШ № 1 Г. ЧЕРЕМХОВО</t>
  </si>
  <si>
    <t>ГОСУДАРСТВЕННОЕ ОБЩЕОБРАЗОВАТЕЛЬНОЕ КАЗЕННОЕ УЧРЕЖДЕНИЕ ИРКУТСКОЙ ОБЛАСТИ ДЛЯ ДЕТЕЙ-СИРОТ И ДЕТЕЙ, ОСТАВШИХСЯ БЕЗ ПОПЕЧЕНИЯ РОДИТЕЛЕЙ "ШКОЛА-ИНТЕРНАТ № 11 Р.П. ЛЕСОГОРСК"</t>
  </si>
  <si>
    <t>ГОКУ "ШКОЛА-ИНТЕРНАТ № 11 Р.П. ЛЕСОГОРСК"</t>
  </si>
  <si>
    <t>ГОСУДАРСТВЕННОЕ АВТОНОМНОЕ УЧРЕЖДЕНИЕ ИРКУТСКОЙ ОБЛАСТИ "ЦЕНТР ПСИХОЛОГО-ПЕДАГОГИЧЕСКОЙ, МЕДИЦИНСКОЙ И СОЦИАЛЬНОЙ ПОМОЩИ"</t>
  </si>
  <si>
    <t>ГАУ ЦППМИСП</t>
  </si>
  <si>
    <t>ГОСУДАРСТВЕННОЕ БЮДЖЕТНОЕ УЧРЕЖДЕНИЕ ИРКУТСКОЙ ОБЛАСТИ "ЦЕНТР ПСИХОЛОГО-ПЕДАГОГИЧЕСКОЙ, МЕДИЦИНСКОЙ И СОЦИАЛЬНОЙ ПОМОЩИ, ПРОФИЛАКТИКИ, РЕАБИЛИТАЦИИ И КОРРЕКЦИИ"</t>
  </si>
  <si>
    <t>ГБУ "ЦЕНТР ПРОФИЛАКТИКИ, РЕАБИЛИТАЦИИ И КОРРЕКЦИИ"</t>
  </si>
  <si>
    <t>ГОСУДАРСТВЕННОЕ БЮДЖЕТНОЕ УЧРЕЖДЕНИЕ ДОПОЛНИТЕЛЬНОГО ОБРАЗОВАНИЯ ИРКУТСКОЙ ОБЛАСТИ "ЦЕНТР РАЗВИТИЯ ДОПОЛНИТЕЛЬНОГО ОБРАЗОВАНИЯ ДЕТЕЙ"</t>
  </si>
  <si>
    <t>ГБУ ДО "ЦЕНТР РАЗВИТИЯ ДОПОЛНИТЕЛЬНОГО ОБРАЗОВАНИЯ ДЕТЕЙ"</t>
  </si>
  <si>
    <t>ГОСУДАРСТВЕННОЕ АВТОНОМНОЕ УЧРЕЖДЕНИЕ ДОПОЛНИТЕЛЬНОГО ПРОФЕССИОНАЛЬНОГО ОБРАЗОВАНИЯ ИРКУТСКОЙ ОБЛАСТИ "РЕГИОНАЛЬНЫЙ ЦЕНТР МОНИТОРИНГА И РАЗВИТИЯ ПРОФЕССИОНАЛЬНОГО ОБРАЗОВАНИЯ"</t>
  </si>
  <si>
    <t>ГАУ ДПО ИО "РЦМРПО"</t>
  </si>
  <si>
    <t>од</t>
  </si>
  <si>
    <t>Количественные результаты независимой оценки качества оказания услуг организациями</t>
  </si>
  <si>
    <t>Учреждения</t>
  </si>
  <si>
    <t>Общий итог</t>
  </si>
  <si>
    <t>1 кр</t>
  </si>
  <si>
    <t>2 кр</t>
  </si>
  <si>
    <t>4 кр</t>
  </si>
  <si>
    <t>5 кр</t>
  </si>
  <si>
    <t>3811107416 ГАУ ДПО ИРО</t>
  </si>
  <si>
    <t>3851998529 Центр развития образования Усольского района</t>
  </si>
  <si>
    <t>3816009170 Методический центр г. Тулун</t>
  </si>
  <si>
    <t>3814018877 Районный учебно-методический кабинет Заларинский район</t>
  </si>
  <si>
    <t>3849052117 Районный информационно-методический центр Усть-Удинского района</t>
  </si>
  <si>
    <t>3834013115 МКУ Ресурсный центр</t>
  </si>
  <si>
    <t>3851992855 Центр развития образования г. Свирска</t>
  </si>
  <si>
    <t>3808062758 Информационно-методический центр развития образования  Иркутск</t>
  </si>
  <si>
    <t>3814033709 МКУ Методический цетр управления образования Балаганского района</t>
  </si>
  <si>
    <t>3814012748 МОУ ДПО Центр развития образования г. Саянска</t>
  </si>
  <si>
    <t>Шелеховский район</t>
  </si>
  <si>
    <t>Слюдянский район</t>
  </si>
  <si>
    <t>г. Тулун</t>
  </si>
  <si>
    <t>г. Саянск</t>
  </si>
  <si>
    <t>г. Черемхово</t>
  </si>
  <si>
    <t>Усольское район</t>
  </si>
  <si>
    <t>Нижнеудинский район</t>
  </si>
  <si>
    <t>г. Свирск</t>
  </si>
  <si>
    <t>Тайшетский район</t>
  </si>
  <si>
    <t>Чунский район</t>
  </si>
  <si>
    <t>г. Ангарск</t>
  </si>
  <si>
    <t>Баяндаевский район</t>
  </si>
  <si>
    <t>Мамско-Чуйский район</t>
  </si>
  <si>
    <t>Усть-Илимский район</t>
  </si>
  <si>
    <t>Куйтунский район</t>
  </si>
  <si>
    <t>Киренский район</t>
  </si>
  <si>
    <t>Нукутский район</t>
  </si>
  <si>
    <t xml:space="preserve">г. Иркутск </t>
  </si>
  <si>
    <t>Усть-Кутский район</t>
  </si>
  <si>
    <t>Осинский район</t>
  </si>
  <si>
    <t>Балаганский район</t>
  </si>
  <si>
    <t>Заларинский район</t>
  </si>
  <si>
    <t>Черемховский район</t>
  </si>
  <si>
    <t>Нижнеилимский район</t>
  </si>
  <si>
    <t>Катангский район</t>
  </si>
  <si>
    <t>Жигаловский район</t>
  </si>
  <si>
    <t>Качугский район</t>
  </si>
  <si>
    <t>Боханский район</t>
  </si>
  <si>
    <t>Аларский район</t>
  </si>
  <si>
    <t>Ольхонский район</t>
  </si>
  <si>
    <t>Зиминский район</t>
  </si>
  <si>
    <t>г. Усть-Илимск</t>
  </si>
  <si>
    <t>г. Братска</t>
  </si>
  <si>
    <t>г. Зима</t>
  </si>
  <si>
    <t>г. Усолье-Сибирское</t>
  </si>
  <si>
    <t>Эхирит-Булагатский район</t>
  </si>
  <si>
    <t>Усть-Удинский район</t>
  </si>
  <si>
    <t>Братский район</t>
  </si>
  <si>
    <t>г. Бодайбо и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</si>
</sst>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</font>
    <font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8E6EE"/>
        <bgColor indexed="64"/>
      </patternFill>
    </fill>
    <fill>
      <patternFill patternType="solid">
        <fgColor rgb="FFEEECE1"/>
      </patternFill>
    </fill>
    <fill>
      <patternFill patternType="solid">
        <fgColor rgb="FFDAEEF3"/>
      </patternFill>
    </fill>
    <fill>
      <patternFill patternType="solid">
        <fgColor rgb="FFB7DEE8"/>
      </patternFill>
    </fill>
    <fill>
      <patternFill patternType="solid">
        <fgColor rgb="FF92CDD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/>
    <xf numFmtId="9" fontId="15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2"/>
    <xf numFmtId="0" fontId="2" fillId="5" borderId="0" xfId="2" applyFill="1"/>
    <xf numFmtId="1" fontId="3" fillId="5" borderId="1" xfId="2" applyNumberFormat="1" applyFont="1" applyFill="1" applyBorder="1" applyAlignment="1">
      <alignment horizontal="left" vertical="center" wrapText="1"/>
    </xf>
    <xf numFmtId="0" fontId="4" fillId="6" borderId="2" xfId="2" applyFont="1" applyFill="1" applyBorder="1" applyAlignment="1">
      <alignment horizontal="left" wrapText="1"/>
    </xf>
    <xf numFmtId="0" fontId="4" fillId="7" borderId="1" xfId="2" applyFont="1" applyFill="1" applyBorder="1" applyAlignment="1">
      <alignment horizontal="left" vertical="center" wrapText="1"/>
    </xf>
    <xf numFmtId="0" fontId="4" fillId="7" borderId="3" xfId="2" applyFont="1" applyFill="1" applyBorder="1" applyAlignment="1">
      <alignment horizontal="left" vertical="center" wrapText="1"/>
    </xf>
    <xf numFmtId="0" fontId="4" fillId="7" borderId="3" xfId="2" applyFont="1" applyFill="1" applyBorder="1" applyAlignment="1">
      <alignment horizontal="center" vertical="center" wrapText="1"/>
    </xf>
    <xf numFmtId="0" fontId="5" fillId="8" borderId="1" xfId="2" applyFont="1" applyFill="1" applyBorder="1" applyAlignment="1">
      <alignment horizontal="center" vertical="top" wrapText="1"/>
    </xf>
    <xf numFmtId="0" fontId="6" fillId="9" borderId="1" xfId="2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vertical="center" wrapText="1"/>
    </xf>
    <xf numFmtId="0" fontId="4" fillId="12" borderId="4" xfId="2" applyFont="1" applyFill="1" applyBorder="1" applyAlignment="1">
      <alignment vertical="center" wrapText="1"/>
    </xf>
    <xf numFmtId="0" fontId="4" fillId="12" borderId="5" xfId="2" applyFont="1" applyFill="1" applyBorder="1" applyAlignment="1">
      <alignment vertical="center" wrapText="1"/>
    </xf>
    <xf numFmtId="0" fontId="2" fillId="0" borderId="0" xfId="2" applyBorder="1"/>
    <xf numFmtId="0" fontId="2" fillId="5" borderId="0" xfId="2" applyFill="1" applyBorder="1"/>
    <xf numFmtId="0" fontId="2" fillId="5" borderId="1" xfId="2" applyFill="1" applyBorder="1"/>
    <xf numFmtId="0" fontId="2" fillId="13" borderId="0" xfId="2" applyFill="1"/>
    <xf numFmtId="0" fontId="2" fillId="13" borderId="0" xfId="2" applyFill="1" applyBorder="1"/>
    <xf numFmtId="0" fontId="2" fillId="13" borderId="1" xfId="2" applyFill="1" applyBorder="1"/>
    <xf numFmtId="1" fontId="3" fillId="13" borderId="1" xfId="2" applyNumberFormat="1" applyFont="1" applyFill="1" applyBorder="1" applyAlignment="1">
      <alignment horizontal="left" vertical="center" wrapText="1"/>
    </xf>
    <xf numFmtId="0" fontId="2" fillId="4" borderId="0" xfId="2" applyFill="1"/>
    <xf numFmtId="0" fontId="2" fillId="4" borderId="0" xfId="2" applyFill="1" applyBorder="1"/>
    <xf numFmtId="1" fontId="3" fillId="4" borderId="1" xfId="2" applyNumberFormat="1" applyFont="1" applyFill="1" applyBorder="1" applyAlignment="1">
      <alignment horizontal="left" vertical="center" wrapText="1"/>
    </xf>
    <xf numFmtId="0" fontId="2" fillId="0" borderId="5" xfId="2" applyBorder="1"/>
    <xf numFmtId="0" fontId="2" fillId="0" borderId="1" xfId="2" applyBorder="1"/>
    <xf numFmtId="0" fontId="5" fillId="8" borderId="2" xfId="2" applyFont="1" applyFill="1" applyBorder="1" applyAlignment="1">
      <alignment horizontal="center" vertical="top" wrapText="1"/>
    </xf>
    <xf numFmtId="0" fontId="6" fillId="9" borderId="2" xfId="2" applyFont="1" applyFill="1" applyBorder="1" applyAlignment="1">
      <alignment horizontal="center" vertical="center" wrapText="1"/>
    </xf>
    <xf numFmtId="0" fontId="2" fillId="14" borderId="0" xfId="2" applyFill="1"/>
    <xf numFmtId="1" fontId="3" fillId="14" borderId="1" xfId="2" applyNumberFormat="1" applyFont="1" applyFill="1" applyBorder="1" applyAlignment="1">
      <alignment horizontal="left" vertical="center" wrapText="1"/>
    </xf>
    <xf numFmtId="1" fontId="3" fillId="0" borderId="1" xfId="2" applyNumberFormat="1" applyFont="1" applyFill="1" applyBorder="1" applyAlignment="1">
      <alignment horizontal="left" vertical="center" wrapText="1"/>
    </xf>
    <xf numFmtId="0" fontId="2" fillId="0" borderId="1" xfId="2" applyFill="1" applyBorder="1"/>
    <xf numFmtId="0" fontId="2" fillId="0" borderId="0" xfId="2" applyFill="1"/>
    <xf numFmtId="0" fontId="5" fillId="5" borderId="1" xfId="3" applyFont="1" applyFill="1" applyBorder="1" applyAlignment="1">
      <alignment wrapText="1"/>
    </xf>
    <xf numFmtId="0" fontId="4" fillId="7" borderId="5" xfId="2" applyFont="1" applyFill="1" applyBorder="1" applyAlignment="1">
      <alignment horizontal="left" vertical="center" wrapText="1"/>
    </xf>
    <xf numFmtId="1" fontId="3" fillId="13" borderId="5" xfId="2" applyNumberFormat="1" applyFont="1" applyFill="1" applyBorder="1" applyAlignment="1">
      <alignment horizontal="left" vertical="center" wrapText="1"/>
    </xf>
    <xf numFmtId="1" fontId="3" fillId="5" borderId="5" xfId="2" applyNumberFormat="1" applyFont="1" applyFill="1" applyBorder="1" applyAlignment="1">
      <alignment horizontal="left" vertical="center" wrapText="1"/>
    </xf>
    <xf numFmtId="0" fontId="5" fillId="14" borderId="1" xfId="3" applyFont="1" applyFill="1" applyBorder="1" applyAlignment="1">
      <alignment wrapText="1"/>
    </xf>
    <xf numFmtId="1" fontId="3" fillId="15" borderId="1" xfId="2" applyNumberFormat="1" applyFont="1" applyFill="1" applyBorder="1" applyAlignment="1">
      <alignment horizontal="left" vertical="center" wrapText="1"/>
    </xf>
    <xf numFmtId="0" fontId="2" fillId="15" borderId="0" xfId="2" applyFill="1"/>
    <xf numFmtId="1" fontId="3" fillId="3" borderId="1" xfId="2" applyNumberFormat="1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center" vertical="top" wrapText="1"/>
    </xf>
    <xf numFmtId="164" fontId="2" fillId="13" borderId="1" xfId="2" applyNumberFormat="1" applyFill="1" applyBorder="1"/>
    <xf numFmtId="0" fontId="2" fillId="2" borderId="0" xfId="2" applyFill="1"/>
    <xf numFmtId="1" fontId="3" fillId="16" borderId="1" xfId="2" applyNumberFormat="1" applyFont="1" applyFill="1" applyBorder="1" applyAlignment="1">
      <alignment horizontal="left" vertical="center" wrapText="1"/>
    </xf>
    <xf numFmtId="1" fontId="3" fillId="2" borderId="1" xfId="2" applyNumberFormat="1" applyFont="1" applyFill="1" applyBorder="1" applyAlignment="1">
      <alignment horizontal="left" vertical="center" wrapText="1"/>
    </xf>
    <xf numFmtId="164" fontId="2" fillId="5" borderId="1" xfId="2" applyNumberFormat="1" applyFill="1" applyBorder="1"/>
    <xf numFmtId="0" fontId="8" fillId="12" borderId="5" xfId="2" applyFont="1" applyFill="1" applyBorder="1" applyAlignment="1">
      <alignment vertical="center" wrapText="1"/>
    </xf>
    <xf numFmtId="0" fontId="8" fillId="12" borderId="4" xfId="2" applyFont="1" applyFill="1" applyBorder="1" applyAlignment="1">
      <alignment vertical="center" wrapText="1"/>
    </xf>
    <xf numFmtId="0" fontId="10" fillId="0" borderId="0" xfId="2" applyFont="1"/>
    <xf numFmtId="0" fontId="8" fillId="7" borderId="3" xfId="2" applyFont="1" applyFill="1" applyBorder="1" applyAlignment="1">
      <alignment horizontal="center" vertical="center" wrapText="1"/>
    </xf>
    <xf numFmtId="0" fontId="8" fillId="7" borderId="3" xfId="2" applyFont="1" applyFill="1" applyBorder="1" applyAlignment="1">
      <alignment horizontal="left" vertical="center" wrapText="1"/>
    </xf>
    <xf numFmtId="0" fontId="8" fillId="7" borderId="1" xfId="2" applyFont="1" applyFill="1" applyBorder="1" applyAlignment="1">
      <alignment horizontal="left" vertical="center" wrapText="1"/>
    </xf>
    <xf numFmtId="0" fontId="9" fillId="9" borderId="1" xfId="2" applyFont="1" applyFill="1" applyBorder="1" applyAlignment="1">
      <alignment horizontal="center" vertical="center" wrapText="1"/>
    </xf>
    <xf numFmtId="0" fontId="11" fillId="8" borderId="1" xfId="2" applyFont="1" applyFill="1" applyBorder="1" applyAlignment="1">
      <alignment horizontal="center" vertical="top" wrapText="1"/>
    </xf>
    <xf numFmtId="0" fontId="10" fillId="0" borderId="1" xfId="2" applyFont="1" applyBorder="1"/>
    <xf numFmtId="1" fontId="12" fillId="13" borderId="1" xfId="2" applyNumberFormat="1" applyFont="1" applyFill="1" applyBorder="1" applyAlignment="1">
      <alignment horizontal="left" vertical="center" wrapText="1"/>
    </xf>
    <xf numFmtId="0" fontId="10" fillId="13" borderId="0" xfId="2" applyFont="1" applyFill="1"/>
    <xf numFmtId="1" fontId="12" fillId="5" borderId="1" xfId="2" applyNumberFormat="1" applyFont="1" applyFill="1" applyBorder="1" applyAlignment="1">
      <alignment horizontal="left" vertical="center" wrapText="1"/>
    </xf>
    <xf numFmtId="0" fontId="10" fillId="5" borderId="0" xfId="2" applyFont="1" applyFill="1"/>
    <xf numFmtId="1" fontId="12" fillId="4" borderId="1" xfId="2" applyNumberFormat="1" applyFont="1" applyFill="1" applyBorder="1" applyAlignment="1">
      <alignment horizontal="left" vertical="center" wrapText="1"/>
    </xf>
    <xf numFmtId="0" fontId="10" fillId="4" borderId="0" xfId="2" applyFont="1" applyFill="1"/>
    <xf numFmtId="2" fontId="2" fillId="5" borderId="1" xfId="2" applyNumberFormat="1" applyFill="1" applyBorder="1"/>
    <xf numFmtId="2" fontId="2" fillId="13" borderId="1" xfId="2" applyNumberFormat="1" applyFill="1" applyBorder="1"/>
    <xf numFmtId="2" fontId="2" fillId="14" borderId="1" xfId="2" applyNumberFormat="1" applyFill="1" applyBorder="1"/>
    <xf numFmtId="0" fontId="4" fillId="7" borderId="2" xfId="2" applyFont="1" applyFill="1" applyBorder="1" applyAlignment="1">
      <alignment horizontal="left" vertical="center" wrapText="1"/>
    </xf>
    <xf numFmtId="0" fontId="3" fillId="14" borderId="1" xfId="2" applyNumberFormat="1" applyFont="1" applyFill="1" applyBorder="1" applyAlignment="1">
      <alignment horizontal="left" vertical="center" wrapText="1"/>
    </xf>
    <xf numFmtId="0" fontId="3" fillId="13" borderId="1" xfId="2" applyNumberFormat="1" applyFont="1" applyFill="1" applyBorder="1" applyAlignment="1">
      <alignment horizontal="left" vertical="center" wrapText="1"/>
    </xf>
    <xf numFmtId="0" fontId="3" fillId="5" borderId="1" xfId="2" applyNumberFormat="1" applyFont="1" applyFill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4" borderId="1" xfId="2" applyNumberFormat="1" applyFont="1" applyFill="1" applyBorder="1" applyAlignment="1">
      <alignment horizontal="left" vertical="center" wrapText="1"/>
    </xf>
    <xf numFmtId="0" fontId="12" fillId="13" borderId="1" xfId="2" applyNumberFormat="1" applyFont="1" applyFill="1" applyBorder="1" applyAlignment="1">
      <alignment horizontal="left" vertical="center" wrapText="1"/>
    </xf>
    <xf numFmtId="0" fontId="12" fillId="5" borderId="1" xfId="2" applyNumberFormat="1" applyFont="1" applyFill="1" applyBorder="1" applyAlignment="1">
      <alignment horizontal="left" vertical="center" wrapText="1"/>
    </xf>
    <xf numFmtId="0" fontId="12" fillId="4" borderId="1" xfId="2" applyNumberFormat="1" applyFont="1" applyFill="1" applyBorder="1" applyAlignment="1">
      <alignment horizontal="left" vertical="center" wrapText="1"/>
    </xf>
    <xf numFmtId="2" fontId="3" fillId="4" borderId="1" xfId="2" applyNumberFormat="1" applyFont="1" applyFill="1" applyBorder="1" applyAlignment="1">
      <alignment horizontal="left" vertical="center" wrapText="1"/>
    </xf>
    <xf numFmtId="0" fontId="6" fillId="11" borderId="1" xfId="2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top" wrapText="1"/>
    </xf>
    <xf numFmtId="0" fontId="0" fillId="13" borderId="0" xfId="0" applyFill="1"/>
    <xf numFmtId="2" fontId="2" fillId="0" borderId="1" xfId="2" applyNumberFormat="1" applyFill="1" applyBorder="1"/>
    <xf numFmtId="2" fontId="2" fillId="4" borderId="1" xfId="2" applyNumberFormat="1" applyFill="1" applyBorder="1"/>
    <xf numFmtId="2" fontId="2" fillId="5" borderId="0" xfId="2" applyNumberFormat="1" applyFill="1"/>
    <xf numFmtId="2" fontId="2" fillId="17" borderId="1" xfId="2" applyNumberFormat="1" applyFill="1" applyBorder="1"/>
    <xf numFmtId="2" fontId="10" fillId="4" borderId="1" xfId="2" applyNumberFormat="1" applyFont="1" applyFill="1" applyBorder="1"/>
    <xf numFmtId="2" fontId="10" fillId="5" borderId="1" xfId="2" applyNumberFormat="1" applyFont="1" applyFill="1" applyBorder="1"/>
    <xf numFmtId="2" fontId="10" fillId="13" borderId="1" xfId="2" applyNumberFormat="1" applyFont="1" applyFill="1" applyBorder="1"/>
    <xf numFmtId="2" fontId="2" fillId="2" borderId="1" xfId="2" applyNumberFormat="1" applyFill="1" applyBorder="1"/>
    <xf numFmtId="2" fontId="2" fillId="15" borderId="1" xfId="2" applyNumberFormat="1" applyFill="1" applyBorder="1"/>
    <xf numFmtId="2" fontId="2" fillId="15" borderId="0" xfId="2" applyNumberFormat="1" applyFill="1"/>
    <xf numFmtId="2" fontId="2" fillId="0" borderId="1" xfId="2" applyNumberFormat="1" applyBorder="1"/>
    <xf numFmtId="0" fontId="13" fillId="8" borderId="1" xfId="2" applyFont="1" applyFill="1" applyBorder="1" applyAlignment="1">
      <alignment horizontal="center" vertical="top" wrapText="1"/>
    </xf>
    <xf numFmtId="0" fontId="14" fillId="0" borderId="1" xfId="2" applyFont="1" applyBorder="1"/>
    <xf numFmtId="164" fontId="14" fillId="5" borderId="1" xfId="2" applyNumberFormat="1" applyFont="1" applyFill="1" applyBorder="1"/>
    <xf numFmtId="164" fontId="14" fillId="13" borderId="1" xfId="2" applyNumberFormat="1" applyFont="1" applyFill="1" applyBorder="1"/>
    <xf numFmtId="2" fontId="14" fillId="14" borderId="1" xfId="2" applyNumberFormat="1" applyFont="1" applyFill="1" applyBorder="1"/>
    <xf numFmtId="0" fontId="14" fillId="0" borderId="0" xfId="2" applyFont="1"/>
    <xf numFmtId="0" fontId="0" fillId="0" borderId="0" xfId="0" applyBorder="1"/>
    <xf numFmtId="0" fontId="0" fillId="0" borderId="0" xfId="0" applyAlignment="1">
      <alignment wrapText="1"/>
    </xf>
    <xf numFmtId="0" fontId="6" fillId="9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9" borderId="1" xfId="2" applyFont="1" applyFill="1" applyBorder="1" applyAlignment="1">
      <alignment horizontal="center" vertical="center" wrapText="1"/>
    </xf>
    <xf numFmtId="0" fontId="6" fillId="9" borderId="1" xfId="2" applyFont="1" applyFill="1" applyBorder="1" applyAlignment="1">
      <alignment horizontal="center" vertical="center" wrapText="1"/>
    </xf>
    <xf numFmtId="0" fontId="2" fillId="0" borderId="0" xfId="2" applyAlignment="1">
      <alignment wrapText="1"/>
    </xf>
    <xf numFmtId="2" fontId="2" fillId="0" borderId="0" xfId="2" applyNumberFormat="1"/>
    <xf numFmtId="164" fontId="2" fillId="0" borderId="0" xfId="2" applyNumberFormat="1"/>
    <xf numFmtId="2" fontId="10" fillId="0" borderId="0" xfId="2" applyNumberFormat="1" applyFont="1"/>
    <xf numFmtId="0" fontId="1" fillId="18" borderId="1" xfId="1" applyNumberFormat="1" applyFill="1" applyBorder="1" applyAlignment="1">
      <alignment wrapText="1"/>
    </xf>
    <xf numFmtId="0" fontId="0" fillId="18" borderId="0" xfId="0" applyFill="1"/>
    <xf numFmtId="0" fontId="1" fillId="19" borderId="1" xfId="1" applyNumberFormat="1" applyFill="1" applyBorder="1" applyAlignment="1">
      <alignment wrapText="1"/>
    </xf>
    <xf numFmtId="0" fontId="0" fillId="19" borderId="0" xfId="0" applyFill="1"/>
    <xf numFmtId="0" fontId="1" fillId="13" borderId="1" xfId="1" applyNumberFormat="1" applyFill="1" applyBorder="1" applyAlignment="1">
      <alignment wrapText="1"/>
    </xf>
    <xf numFmtId="164" fontId="0" fillId="19" borderId="1" xfId="0" applyNumberFormat="1" applyFill="1" applyBorder="1"/>
    <xf numFmtId="164" fontId="0" fillId="18" borderId="1" xfId="0" applyNumberFormat="1" applyFill="1" applyBorder="1"/>
    <xf numFmtId="164" fontId="0" fillId="13" borderId="1" xfId="0" applyNumberFormat="1" applyFill="1" applyBorder="1"/>
    <xf numFmtId="9" fontId="2" fillId="0" borderId="0" xfId="4" applyFont="1"/>
    <xf numFmtId="9" fontId="2" fillId="0" borderId="0" xfId="2" applyNumberFormat="1"/>
    <xf numFmtId="165" fontId="2" fillId="5" borderId="0" xfId="4" applyNumberFormat="1" applyFont="1" applyFill="1" applyBorder="1"/>
    <xf numFmtId="165" fontId="2" fillId="5" borderId="0" xfId="4" applyNumberFormat="1" applyFont="1" applyFill="1"/>
    <xf numFmtId="9" fontId="2" fillId="4" borderId="0" xfId="2" applyNumberFormat="1" applyFill="1"/>
    <xf numFmtId="9" fontId="0" fillId="0" borderId="0" xfId="0" applyNumberFormat="1"/>
    <xf numFmtId="0" fontId="6" fillId="11" borderId="1" xfId="2" applyFont="1" applyFill="1" applyBorder="1" applyAlignment="1">
      <alignment horizontal="center" vertical="center" wrapText="1"/>
    </xf>
    <xf numFmtId="0" fontId="6" fillId="11" borderId="1" xfId="2" applyFont="1" applyFill="1" applyBorder="1" applyAlignment="1">
      <alignment vertical="center" wrapText="1"/>
    </xf>
    <xf numFmtId="0" fontId="6" fillId="10" borderId="1" xfId="2" applyFont="1" applyFill="1" applyBorder="1" applyAlignment="1">
      <alignment horizontal="center" vertical="center" wrapText="1"/>
    </xf>
    <xf numFmtId="0" fontId="6" fillId="9" borderId="1" xfId="2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 wrapText="1"/>
    </xf>
    <xf numFmtId="0" fontId="4" fillId="7" borderId="3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left" vertical="center" wrapText="1"/>
    </xf>
    <xf numFmtId="0" fontId="4" fillId="7" borderId="3" xfId="2" applyFont="1" applyFill="1" applyBorder="1" applyAlignment="1">
      <alignment horizontal="left" vertical="center" wrapText="1"/>
    </xf>
    <xf numFmtId="0" fontId="4" fillId="7" borderId="1" xfId="2" applyFont="1" applyFill="1" applyBorder="1" applyAlignment="1">
      <alignment horizontal="left" vertical="center" wrapText="1"/>
    </xf>
    <xf numFmtId="0" fontId="6" fillId="11" borderId="2" xfId="2" applyFont="1" applyFill="1" applyBorder="1" applyAlignment="1">
      <alignment horizontal="center" vertical="center" wrapText="1"/>
    </xf>
    <xf numFmtId="0" fontId="9" fillId="9" borderId="1" xfId="2" applyFont="1" applyFill="1" applyBorder="1" applyAlignment="1">
      <alignment horizontal="center" vertical="center" wrapText="1"/>
    </xf>
    <xf numFmtId="0" fontId="9" fillId="11" borderId="1" xfId="2" applyFont="1" applyFill="1" applyBorder="1" applyAlignment="1">
      <alignment horizontal="center" vertical="center" wrapText="1"/>
    </xf>
    <xf numFmtId="0" fontId="9" fillId="11" borderId="1" xfId="2" applyFont="1" applyFill="1" applyBorder="1" applyAlignment="1">
      <alignment vertical="center" wrapText="1"/>
    </xf>
    <xf numFmtId="0" fontId="9" fillId="10" borderId="1" xfId="2" applyFont="1" applyFill="1" applyBorder="1" applyAlignment="1">
      <alignment horizontal="center" vertical="center" wrapText="1"/>
    </xf>
    <xf numFmtId="0" fontId="8" fillId="7" borderId="2" xfId="2" applyFont="1" applyFill="1" applyBorder="1" applyAlignment="1">
      <alignment horizontal="center" vertical="center" wrapText="1"/>
    </xf>
    <xf numFmtId="0" fontId="8" fillId="7" borderId="3" xfId="2" applyFont="1" applyFill="1" applyBorder="1" applyAlignment="1">
      <alignment horizontal="center" vertical="center" wrapText="1"/>
    </xf>
    <xf numFmtId="0" fontId="8" fillId="7" borderId="2" xfId="2" applyFont="1" applyFill="1" applyBorder="1" applyAlignment="1">
      <alignment horizontal="left" vertical="center" wrapText="1"/>
    </xf>
    <xf numFmtId="0" fontId="8" fillId="7" borderId="3" xfId="2" applyFont="1" applyFill="1" applyBorder="1" applyAlignment="1">
      <alignment horizontal="left" vertical="center" wrapText="1"/>
    </xf>
    <xf numFmtId="0" fontId="8" fillId="7" borderId="1" xfId="2" applyFont="1" applyFill="1" applyBorder="1" applyAlignment="1">
      <alignment horizontal="left" vertical="center" wrapText="1"/>
    </xf>
    <xf numFmtId="0" fontId="6" fillId="11" borderId="6" xfId="2" applyFont="1" applyFill="1" applyBorder="1" applyAlignment="1">
      <alignment horizontal="center" vertical="center" wrapText="1"/>
    </xf>
    <xf numFmtId="0" fontId="6" fillId="11" borderId="3" xfId="2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Процентный" xfId="4" builtinId="5"/>
  </cellStyles>
  <dxfs count="0"/>
  <tableStyles count="0" defaultTableStyle="TableStyleMedium2" defaultPivotStyle="PivotStyleLight16"/>
  <colors>
    <mruColors>
      <color rgb="FFFF5B9D"/>
      <color rgb="FFB17ED8"/>
      <color rgb="FFD1DE22"/>
      <color rgb="FFFF2D7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A4" zoomScaleNormal="100" workbookViewId="0">
      <selection sqref="A1:V43"/>
    </sheetView>
  </sheetViews>
  <sheetFormatPr defaultRowHeight="15" x14ac:dyDescent="0.25"/>
  <cols>
    <col min="1" max="1" width="28.140625" customWidth="1"/>
    <col min="2" max="2" width="9.140625" customWidth="1"/>
  </cols>
  <sheetData>
    <row r="1" spans="1:22" ht="15.75" customHeight="1" x14ac:dyDescent="0.25">
      <c r="B1" s="119" t="s">
        <v>31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</row>
    <row r="2" spans="1:22" ht="15.75" customHeight="1" x14ac:dyDescent="0.25">
      <c r="B2" s="119"/>
      <c r="C2" s="121" t="s">
        <v>25</v>
      </c>
      <c r="D2" s="121"/>
      <c r="E2" s="121"/>
      <c r="F2" s="121"/>
      <c r="G2" s="121"/>
      <c r="H2" s="121" t="s">
        <v>24</v>
      </c>
      <c r="I2" s="121"/>
      <c r="J2" s="121"/>
      <c r="K2" s="121"/>
      <c r="L2" s="121"/>
      <c r="M2" s="121"/>
      <c r="N2" s="121"/>
      <c r="O2" s="121"/>
      <c r="P2" s="121" t="s">
        <v>23</v>
      </c>
      <c r="Q2" s="121"/>
      <c r="R2" s="121"/>
      <c r="S2" s="121" t="s">
        <v>22</v>
      </c>
      <c r="T2" s="121"/>
      <c r="U2" s="121"/>
      <c r="V2" s="121"/>
    </row>
    <row r="3" spans="1:22" ht="15.75" customHeight="1" x14ac:dyDescent="0.25">
      <c r="B3" s="119"/>
      <c r="C3" s="122" t="s">
        <v>20</v>
      </c>
      <c r="D3" s="122"/>
      <c r="E3" s="122"/>
      <c r="F3" s="122"/>
      <c r="G3" s="122"/>
      <c r="H3" s="122" t="s">
        <v>20</v>
      </c>
      <c r="I3" s="122"/>
      <c r="J3" s="122"/>
      <c r="K3" s="122"/>
      <c r="L3" s="122"/>
      <c r="M3" s="122"/>
      <c r="N3" s="122"/>
      <c r="O3" s="122"/>
      <c r="P3" s="122" t="s">
        <v>20</v>
      </c>
      <c r="Q3" s="122"/>
      <c r="R3" s="122"/>
      <c r="S3" s="122" t="s">
        <v>20</v>
      </c>
      <c r="T3" s="122"/>
      <c r="U3" s="122"/>
      <c r="V3" s="122"/>
    </row>
    <row r="4" spans="1:22" ht="409.5" x14ac:dyDescent="0.25">
      <c r="B4" s="119"/>
      <c r="C4" s="99" t="s">
        <v>6</v>
      </c>
      <c r="D4" s="8" t="s">
        <v>19</v>
      </c>
      <c r="E4" s="8" t="s">
        <v>16</v>
      </c>
      <c r="F4" s="8" t="s">
        <v>18</v>
      </c>
      <c r="G4" s="8" t="s">
        <v>17</v>
      </c>
      <c r="H4" s="99" t="s">
        <v>6</v>
      </c>
      <c r="I4" s="8" t="s">
        <v>13</v>
      </c>
      <c r="J4" s="8" t="s">
        <v>10</v>
      </c>
      <c r="K4" s="8" t="s">
        <v>11</v>
      </c>
      <c r="L4" s="8" t="s">
        <v>15</v>
      </c>
      <c r="M4" s="8" t="s">
        <v>12</v>
      </c>
      <c r="N4" s="8" t="s">
        <v>14</v>
      </c>
      <c r="O4" s="8" t="s">
        <v>9</v>
      </c>
      <c r="P4" s="99" t="s">
        <v>6</v>
      </c>
      <c r="Q4" s="8" t="s">
        <v>7</v>
      </c>
      <c r="R4" s="8" t="s">
        <v>8</v>
      </c>
      <c r="S4" s="99" t="s">
        <v>6</v>
      </c>
      <c r="T4" s="8" t="s">
        <v>3</v>
      </c>
      <c r="U4" s="8" t="s">
        <v>4</v>
      </c>
      <c r="V4" s="8" t="s">
        <v>5</v>
      </c>
    </row>
    <row r="5" spans="1:22" s="108" customFormat="1" ht="15.75" customHeight="1" x14ac:dyDescent="0.25">
      <c r="A5" s="107" t="s">
        <v>2049</v>
      </c>
      <c r="B5" s="110">
        <v>150.03967386862752</v>
      </c>
      <c r="C5" s="110">
        <v>37.487867744843811</v>
      </c>
      <c r="D5" s="110">
        <v>9.3945434454385204</v>
      </c>
      <c r="E5" s="110">
        <v>9.3857503522487171</v>
      </c>
      <c r="F5" s="110">
        <v>9.471836447156571</v>
      </c>
      <c r="G5" s="110">
        <v>9.235737499999999</v>
      </c>
      <c r="H5" s="110">
        <v>63.414209693351836</v>
      </c>
      <c r="I5" s="110">
        <v>8.8540197091377628</v>
      </c>
      <c r="J5" s="110">
        <v>9.1958198470919914</v>
      </c>
      <c r="K5" s="110">
        <v>9.2829190900813945</v>
      </c>
      <c r="L5" s="110">
        <v>9.103714294992665</v>
      </c>
      <c r="M5" s="110">
        <v>9.5246765535870725</v>
      </c>
      <c r="N5" s="110">
        <v>8.8984748827442193</v>
      </c>
      <c r="O5" s="110">
        <v>8.5545853157167251</v>
      </c>
      <c r="P5" s="110">
        <v>19.849099649982925</v>
      </c>
      <c r="Q5" s="110">
        <v>9.9041284652250923</v>
      </c>
      <c r="R5" s="110">
        <v>9.9449711847578346</v>
      </c>
      <c r="S5" s="110">
        <v>29.288496780448952</v>
      </c>
      <c r="T5" s="110">
        <v>9.5123523288429457</v>
      </c>
      <c r="U5" s="110">
        <v>9.9119391973122397</v>
      </c>
      <c r="V5" s="110">
        <v>9.8642052542937648</v>
      </c>
    </row>
    <row r="6" spans="1:22" s="108" customFormat="1" ht="15.75" customHeight="1" x14ac:dyDescent="0.25">
      <c r="A6" s="107" t="s">
        <v>2050</v>
      </c>
      <c r="B6" s="110">
        <v>146.38373335811133</v>
      </c>
      <c r="C6" s="110">
        <v>37.061703593392522</v>
      </c>
      <c r="D6" s="110">
        <v>9.2611521672173378</v>
      </c>
      <c r="E6" s="110">
        <v>9.3103141879294</v>
      </c>
      <c r="F6" s="110">
        <v>9.2900449305534831</v>
      </c>
      <c r="G6" s="110">
        <v>9.2001923076923067</v>
      </c>
      <c r="H6" s="110">
        <v>62.926475475006448</v>
      </c>
      <c r="I6" s="110">
        <v>8.876407471831893</v>
      </c>
      <c r="J6" s="110">
        <v>9.2062495702176381</v>
      </c>
      <c r="K6" s="110">
        <v>9.2454758012466574</v>
      </c>
      <c r="L6" s="110">
        <v>8.4272314721487724</v>
      </c>
      <c r="M6" s="110">
        <v>9.3601079736021724</v>
      </c>
      <c r="N6" s="110">
        <v>9.1377482367553835</v>
      </c>
      <c r="O6" s="110">
        <v>8.6732549492039333</v>
      </c>
      <c r="P6" s="110">
        <v>18.775870724853323</v>
      </c>
      <c r="Q6" s="110">
        <v>9.3728630141246114</v>
      </c>
      <c r="R6" s="110">
        <v>9.403007710728712</v>
      </c>
      <c r="S6" s="110">
        <v>27.619683564859027</v>
      </c>
      <c r="T6" s="110">
        <v>8.5839923076923093</v>
      </c>
      <c r="U6" s="110">
        <v>9.3475635251904023</v>
      </c>
      <c r="V6" s="110">
        <v>9.6881277319763122</v>
      </c>
    </row>
    <row r="7" spans="1:22" s="108" customFormat="1" x14ac:dyDescent="0.25">
      <c r="A7" s="107" t="s">
        <v>2051</v>
      </c>
      <c r="B7" s="110">
        <v>145.95584130614321</v>
      </c>
      <c r="C7" s="110">
        <v>37.034581926180039</v>
      </c>
      <c r="D7" s="110">
        <v>9.2570898608728793</v>
      </c>
      <c r="E7" s="110">
        <v>9.2159153675115935</v>
      </c>
      <c r="F7" s="110">
        <v>9.3354322533511223</v>
      </c>
      <c r="G7" s="110">
        <v>9.2261444444444454</v>
      </c>
      <c r="H7" s="110">
        <v>62.475466317260661</v>
      </c>
      <c r="I7" s="110">
        <v>8.7818983037926444</v>
      </c>
      <c r="J7" s="110">
        <v>8.6635527698367323</v>
      </c>
      <c r="K7" s="110">
        <v>9.0097497840035601</v>
      </c>
      <c r="L7" s="110">
        <v>8.9010099421891891</v>
      </c>
      <c r="M7" s="110">
        <v>9.2613137475382743</v>
      </c>
      <c r="N7" s="110">
        <v>8.9972581284543551</v>
      </c>
      <c r="O7" s="110">
        <v>8.860683641445906</v>
      </c>
      <c r="P7" s="110">
        <v>18.71273896194651</v>
      </c>
      <c r="Q7" s="110">
        <v>9.3932890159456193</v>
      </c>
      <c r="R7" s="110">
        <v>9.3194499460008906</v>
      </c>
      <c r="S7" s="110">
        <v>27.733054100755986</v>
      </c>
      <c r="T7" s="110">
        <v>8.8893111111111107</v>
      </c>
      <c r="U7" s="110">
        <v>9.2894999174131261</v>
      </c>
      <c r="V7" s="110">
        <v>9.5542430722317508</v>
      </c>
    </row>
    <row r="8" spans="1:22" s="108" customFormat="1" x14ac:dyDescent="0.25">
      <c r="A8" s="107" t="s">
        <v>2052</v>
      </c>
      <c r="B8" s="110">
        <v>143.96749634569377</v>
      </c>
      <c r="C8" s="110">
        <v>36.523444318181816</v>
      </c>
      <c r="D8" s="110">
        <v>9.1289972727272737</v>
      </c>
      <c r="E8" s="110">
        <v>9.0886972727272717</v>
      </c>
      <c r="F8" s="110">
        <v>9.1964947727272737</v>
      </c>
      <c r="G8" s="110">
        <v>9.109255000000001</v>
      </c>
      <c r="H8" s="110">
        <v>61.772546955741618</v>
      </c>
      <c r="I8" s="110">
        <v>8.6027884509569361</v>
      </c>
      <c r="J8" s="110">
        <v>9.0314917703349291</v>
      </c>
      <c r="K8" s="110">
        <v>9.0351042224880391</v>
      </c>
      <c r="L8" s="110">
        <v>8.6935891626794248</v>
      </c>
      <c r="M8" s="110">
        <v>9.1153418779904314</v>
      </c>
      <c r="N8" s="110">
        <v>8.8582851794258382</v>
      </c>
      <c r="O8" s="110">
        <v>8.4359462918660277</v>
      </c>
      <c r="P8" s="110">
        <v>18.489223588516744</v>
      </c>
      <c r="Q8" s="110">
        <v>9.2743596052631556</v>
      </c>
      <c r="R8" s="110">
        <v>9.2148639832535864</v>
      </c>
      <c r="S8" s="110">
        <v>27.182281483253593</v>
      </c>
      <c r="T8" s="110">
        <v>8.4784800000000011</v>
      </c>
      <c r="U8" s="110">
        <v>9.2603689832535885</v>
      </c>
      <c r="V8" s="110">
        <v>9.4434325000000001</v>
      </c>
    </row>
    <row r="9" spans="1:22" s="108" customFormat="1" x14ac:dyDescent="0.25">
      <c r="A9" s="107" t="s">
        <v>2048</v>
      </c>
      <c r="B9" s="110">
        <v>142.09696477092152</v>
      </c>
      <c r="C9" s="110">
        <v>35.492794493177392</v>
      </c>
      <c r="D9" s="110">
        <v>8.8379112573099405</v>
      </c>
      <c r="E9" s="110">
        <v>8.8353148635477581</v>
      </c>
      <c r="F9" s="110">
        <v>8.934251705653022</v>
      </c>
      <c r="G9" s="110">
        <v>8.8853166666666663</v>
      </c>
      <c r="H9" s="110">
        <v>59.903825170565305</v>
      </c>
      <c r="I9" s="110">
        <v>8.3188492933723186</v>
      </c>
      <c r="J9" s="110">
        <v>8.496237037037039</v>
      </c>
      <c r="K9" s="110">
        <v>8.6372739766081885</v>
      </c>
      <c r="L9" s="110">
        <v>8.5730455653021451</v>
      </c>
      <c r="M9" s="110">
        <v>8.9313125730994134</v>
      </c>
      <c r="N9" s="110">
        <v>8.6929052631578951</v>
      </c>
      <c r="O9" s="110">
        <v>8.2542014619883055</v>
      </c>
      <c r="P9" s="110">
        <v>19.027883839338049</v>
      </c>
      <c r="Q9" s="110">
        <v>9.568041646313338</v>
      </c>
      <c r="R9" s="110">
        <v>9.4598421930247127</v>
      </c>
      <c r="S9" s="110">
        <v>27.672461267840777</v>
      </c>
      <c r="T9" s="110">
        <v>8.7510486753697663</v>
      </c>
      <c r="U9" s="110">
        <v>9.4694580593068434</v>
      </c>
      <c r="V9" s="110">
        <v>9.4519545331641659</v>
      </c>
    </row>
    <row r="10" spans="1:22" s="108" customFormat="1" x14ac:dyDescent="0.25">
      <c r="A10" s="107" t="s">
        <v>2053</v>
      </c>
      <c r="B10" s="110">
        <v>141.92784688269884</v>
      </c>
      <c r="C10" s="110">
        <v>35.594292603668258</v>
      </c>
      <c r="D10" s="110">
        <v>8.8260087669457725</v>
      </c>
      <c r="E10" s="110">
        <v>8.7848813795853271</v>
      </c>
      <c r="F10" s="110">
        <v>9.1140149571371598</v>
      </c>
      <c r="G10" s="110">
        <v>8.8693875000000002</v>
      </c>
      <c r="H10" s="110">
        <v>57.971206491726477</v>
      </c>
      <c r="I10" s="110">
        <v>8.1576825782496005</v>
      </c>
      <c r="J10" s="110">
        <v>8.4865994268341289</v>
      </c>
      <c r="K10" s="110">
        <v>8.5480997208931431</v>
      </c>
      <c r="L10" s="110">
        <v>7.7987601375598077</v>
      </c>
      <c r="M10" s="110">
        <v>8.7251749152711309</v>
      </c>
      <c r="N10" s="110">
        <v>8.4912527412280703</v>
      </c>
      <c r="O10" s="110">
        <v>7.7636369716905911</v>
      </c>
      <c r="P10" s="110">
        <v>19.727877243610997</v>
      </c>
      <c r="Q10" s="110">
        <v>9.8725553867386342</v>
      </c>
      <c r="R10" s="110">
        <v>9.8553218568723668</v>
      </c>
      <c r="S10" s="110">
        <v>28.634470543693102</v>
      </c>
      <c r="T10" s="110">
        <v>8.8980441076435159</v>
      </c>
      <c r="U10" s="110">
        <v>9.8645303320113786</v>
      </c>
      <c r="V10" s="110">
        <v>9.8718961040382123</v>
      </c>
    </row>
    <row r="11" spans="1:22" s="108" customFormat="1" x14ac:dyDescent="0.25">
      <c r="A11" s="107" t="s">
        <v>2054</v>
      </c>
      <c r="B11" s="110">
        <v>141.41560993822677</v>
      </c>
      <c r="C11" s="110">
        <v>35.631250000000001</v>
      </c>
      <c r="D11" s="110">
        <v>8.7412312500000002</v>
      </c>
      <c r="E11" s="110">
        <v>8.8762078124999988</v>
      </c>
      <c r="F11" s="110">
        <v>9.0254203125000032</v>
      </c>
      <c r="G11" s="110">
        <v>8.9883906249999992</v>
      </c>
      <c r="H11" s="110">
        <v>60.581164625726728</v>
      </c>
      <c r="I11" s="110">
        <v>8.3555773074127906</v>
      </c>
      <c r="J11" s="110">
        <v>8.9148843749999997</v>
      </c>
      <c r="K11" s="110">
        <v>8.7510523255813979</v>
      </c>
      <c r="L11" s="110">
        <v>8.4885453125000012</v>
      </c>
      <c r="M11" s="110">
        <v>8.8777468750000015</v>
      </c>
      <c r="N11" s="110">
        <v>8.670538190406976</v>
      </c>
      <c r="O11" s="110">
        <v>8.522820239825581</v>
      </c>
      <c r="P11" s="110">
        <v>18.393512499999993</v>
      </c>
      <c r="Q11" s="110">
        <v>9.1937765625000019</v>
      </c>
      <c r="R11" s="110">
        <v>9.1997359374999998</v>
      </c>
      <c r="S11" s="110">
        <v>26.809682812499997</v>
      </c>
      <c r="T11" s="110">
        <v>8.3138124999999992</v>
      </c>
      <c r="U11" s="110">
        <v>9.112435937499999</v>
      </c>
      <c r="V11" s="110">
        <v>9.3834343750000002</v>
      </c>
    </row>
    <row r="12" spans="1:22" s="108" customFormat="1" x14ac:dyDescent="0.25">
      <c r="A12" s="107" t="s">
        <v>2055</v>
      </c>
      <c r="B12" s="110">
        <v>140.3542027777778</v>
      </c>
      <c r="C12" s="110">
        <v>34.914308333333331</v>
      </c>
      <c r="D12" s="110">
        <v>8.5946388888888894</v>
      </c>
      <c r="E12" s="110">
        <v>8.6875458333333331</v>
      </c>
      <c r="F12" s="110">
        <v>8.912156944444444</v>
      </c>
      <c r="G12" s="110">
        <v>8.7199666666666662</v>
      </c>
      <c r="H12" s="110">
        <v>59.966894444444442</v>
      </c>
      <c r="I12" s="110">
        <v>8.3879069444444436</v>
      </c>
      <c r="J12" s="110">
        <v>8.7525013888888878</v>
      </c>
      <c r="K12" s="110">
        <v>8.6887861111111118</v>
      </c>
      <c r="L12" s="110">
        <v>8.4822416666666669</v>
      </c>
      <c r="M12" s="110">
        <v>8.8567041666666668</v>
      </c>
      <c r="N12" s="110">
        <v>8.5916541666666664</v>
      </c>
      <c r="O12" s="110">
        <v>8.2071000000000005</v>
      </c>
      <c r="P12" s="110">
        <v>18.197849999999999</v>
      </c>
      <c r="Q12" s="110">
        <v>9.1787375000000004</v>
      </c>
      <c r="R12" s="110">
        <v>9.0191125000000003</v>
      </c>
      <c r="S12" s="110">
        <v>27.275149999999996</v>
      </c>
      <c r="T12" s="110">
        <v>8.6375124999999997</v>
      </c>
      <c r="U12" s="110">
        <v>9.2490500000000004</v>
      </c>
      <c r="V12" s="110">
        <v>9.3885874999999999</v>
      </c>
    </row>
    <row r="13" spans="1:22" s="108" customFormat="1" x14ac:dyDescent="0.25">
      <c r="A13" s="107" t="s">
        <v>2056</v>
      </c>
      <c r="B13" s="110">
        <v>140.25875495397091</v>
      </c>
      <c r="C13" s="110">
        <v>35.362868597767502</v>
      </c>
      <c r="D13" s="110">
        <v>8.6274686704585726</v>
      </c>
      <c r="E13" s="110">
        <v>8.8326301755233025</v>
      </c>
      <c r="F13" s="110">
        <v>8.9613867730622143</v>
      </c>
      <c r="G13" s="110">
        <v>8.9413829787234071</v>
      </c>
      <c r="H13" s="110">
        <v>57.491400119753877</v>
      </c>
      <c r="I13" s="110">
        <v>7.9785280604658624</v>
      </c>
      <c r="J13" s="110">
        <v>8.6691247479657321</v>
      </c>
      <c r="K13" s="110">
        <v>8.566589463266034</v>
      </c>
      <c r="L13" s="110">
        <v>7.5488317445945592</v>
      </c>
      <c r="M13" s="110">
        <v>8.7331031226218805</v>
      </c>
      <c r="N13" s="110">
        <v>8.1764364204014726</v>
      </c>
      <c r="O13" s="110">
        <v>7.8187865604383306</v>
      </c>
      <c r="P13" s="110">
        <v>19.536196112262235</v>
      </c>
      <c r="Q13" s="110">
        <v>9.8124522952697522</v>
      </c>
      <c r="R13" s="110">
        <v>9.7237438169924832</v>
      </c>
      <c r="S13" s="110">
        <v>27.868290124187322</v>
      </c>
      <c r="T13" s="110">
        <v>8.4988819622054574</v>
      </c>
      <c r="U13" s="110">
        <v>9.6555953272626773</v>
      </c>
      <c r="V13" s="110">
        <v>9.7138128347191817</v>
      </c>
    </row>
    <row r="14" spans="1:22" s="108" customFormat="1" x14ac:dyDescent="0.25">
      <c r="A14" s="107" t="s">
        <v>2057</v>
      </c>
      <c r="B14" s="110">
        <v>139.04327034341077</v>
      </c>
      <c r="C14" s="110">
        <v>34.491296296296291</v>
      </c>
      <c r="D14" s="110">
        <v>8.4688259259259251</v>
      </c>
      <c r="E14" s="110">
        <v>8.5302296296296305</v>
      </c>
      <c r="F14" s="110">
        <v>8.784174074074075</v>
      </c>
      <c r="G14" s="110">
        <v>8.7080666666666655</v>
      </c>
      <c r="H14" s="110">
        <v>56.707994444444452</v>
      </c>
      <c r="I14" s="110">
        <v>8.1636833333333332</v>
      </c>
      <c r="J14" s="110">
        <v>8.2033555555555555</v>
      </c>
      <c r="K14" s="110">
        <v>8.3645185185185209</v>
      </c>
      <c r="L14" s="110">
        <v>7.4690333333333339</v>
      </c>
      <c r="M14" s="110">
        <v>8.8340444444444426</v>
      </c>
      <c r="N14" s="110">
        <v>7.914148148148147</v>
      </c>
      <c r="O14" s="110">
        <v>7.7592111111111093</v>
      </c>
      <c r="P14" s="110">
        <v>19.506043374060564</v>
      </c>
      <c r="Q14" s="110">
        <v>9.8079809537759193</v>
      </c>
      <c r="R14" s="110">
        <v>9.6980624202846428</v>
      </c>
      <c r="S14" s="110">
        <v>28.337936228609472</v>
      </c>
      <c r="T14" s="110">
        <v>8.9583695907862371</v>
      </c>
      <c r="U14" s="110">
        <v>9.6756458047741063</v>
      </c>
      <c r="V14" s="110">
        <v>9.7039208330491338</v>
      </c>
    </row>
    <row r="15" spans="1:22" s="108" customFormat="1" x14ac:dyDescent="0.25">
      <c r="A15" s="107" t="s">
        <v>2058</v>
      </c>
      <c r="B15" s="110">
        <v>138.79647303761189</v>
      </c>
      <c r="C15" s="110">
        <v>35.478894946716153</v>
      </c>
      <c r="D15" s="110">
        <v>8.8126061183834494</v>
      </c>
      <c r="E15" s="110">
        <v>8.8076182946258594</v>
      </c>
      <c r="F15" s="110">
        <v>8.8918979846872386</v>
      </c>
      <c r="G15" s="110">
        <v>8.9661705882352933</v>
      </c>
      <c r="H15" s="110">
        <v>58.692651760917819</v>
      </c>
      <c r="I15" s="110">
        <v>8.5179994607926783</v>
      </c>
      <c r="J15" s="110">
        <v>8.6534417619766533</v>
      </c>
      <c r="K15" s="110">
        <v>8.6375106220082536</v>
      </c>
      <c r="L15" s="110">
        <v>7.9418947843394267</v>
      </c>
      <c r="M15" s="110">
        <v>8.6901690783979593</v>
      </c>
      <c r="N15" s="110">
        <v>8.5627295368101208</v>
      </c>
      <c r="O15" s="110">
        <v>7.6889065165927306</v>
      </c>
      <c r="P15" s="110">
        <v>18.018019447954529</v>
      </c>
      <c r="Q15" s="110">
        <v>9.0008308249952602</v>
      </c>
      <c r="R15" s="110">
        <v>9.0171886229592673</v>
      </c>
      <c r="S15" s="110">
        <v>26.606906882023381</v>
      </c>
      <c r="T15" s="110">
        <v>8.5963725490196055</v>
      </c>
      <c r="U15" s="110">
        <v>8.9226332284766858</v>
      </c>
      <c r="V15" s="110">
        <v>9.126175614331018</v>
      </c>
    </row>
    <row r="16" spans="1:22" s="108" customFormat="1" x14ac:dyDescent="0.25">
      <c r="A16" s="107" t="s">
        <v>2059</v>
      </c>
      <c r="B16" s="110">
        <v>138.440775</v>
      </c>
      <c r="C16" s="110">
        <v>35.159243749999995</v>
      </c>
      <c r="D16" s="110">
        <v>8.5725937499999993</v>
      </c>
      <c r="E16" s="110">
        <v>8.681750000000001</v>
      </c>
      <c r="F16" s="110">
        <v>9.0336499999999997</v>
      </c>
      <c r="G16" s="110">
        <v>8.8712499999999999</v>
      </c>
      <c r="H16" s="110">
        <v>58.253934375</v>
      </c>
      <c r="I16" s="110">
        <v>8.3966843749999995</v>
      </c>
      <c r="J16" s="110">
        <v>8.9216625000000001</v>
      </c>
      <c r="K16" s="110">
        <v>8.8110499999999998</v>
      </c>
      <c r="L16" s="110">
        <v>7.4989093750000002</v>
      </c>
      <c r="M16" s="110">
        <v>8.6764187499999998</v>
      </c>
      <c r="N16" s="110">
        <v>8.407350000000001</v>
      </c>
      <c r="O16" s="110">
        <v>7.5418593749999987</v>
      </c>
      <c r="P16" s="110">
        <v>18.380343749999998</v>
      </c>
      <c r="Q16" s="110">
        <v>9.2508031249999991</v>
      </c>
      <c r="R16" s="110">
        <v>9.1295406250000006</v>
      </c>
      <c r="S16" s="110">
        <v>26.647253125000002</v>
      </c>
      <c r="T16" s="110">
        <v>8.3002562500000003</v>
      </c>
      <c r="U16" s="110">
        <v>8.9635281250000016</v>
      </c>
      <c r="V16" s="110">
        <v>9.3834687499999987</v>
      </c>
    </row>
    <row r="17" spans="1:22" s="108" customFormat="1" x14ac:dyDescent="0.25">
      <c r="A17" s="107" t="s">
        <v>2086</v>
      </c>
      <c r="B17" s="110">
        <v>138.12037727272727</v>
      </c>
      <c r="C17" s="110">
        <v>35.912009090909095</v>
      </c>
      <c r="D17" s="110">
        <v>8.9688545454545459</v>
      </c>
      <c r="E17" s="110">
        <v>8.9948636363636343</v>
      </c>
      <c r="F17" s="110">
        <v>9.0040636363636377</v>
      </c>
      <c r="G17" s="110">
        <v>8.9442272727272716</v>
      </c>
      <c r="H17" s="110">
        <v>58.232368181818181</v>
      </c>
      <c r="I17" s="110">
        <v>8.6372045454545461</v>
      </c>
      <c r="J17" s="110">
        <v>8.3561727272727264</v>
      </c>
      <c r="K17" s="110">
        <v>8.3264272727272726</v>
      </c>
      <c r="L17" s="110">
        <v>8.027690909090909</v>
      </c>
      <c r="M17" s="110">
        <v>8.6160545454545456</v>
      </c>
      <c r="N17" s="110">
        <v>8.1108272727272723</v>
      </c>
      <c r="O17" s="110">
        <v>8.1579909090909091</v>
      </c>
      <c r="P17" s="110">
        <v>18.078590909090909</v>
      </c>
      <c r="Q17" s="110">
        <v>9.0841090909090934</v>
      </c>
      <c r="R17" s="110">
        <v>8.9944818181818178</v>
      </c>
      <c r="S17" s="110">
        <v>25.897409090909093</v>
      </c>
      <c r="T17" s="110">
        <v>8.5030818181818191</v>
      </c>
      <c r="U17" s="110">
        <v>8.8398636363636367</v>
      </c>
      <c r="V17" s="110">
        <v>8.5544636363636375</v>
      </c>
    </row>
    <row r="18" spans="1:22" s="108" customFormat="1" ht="18.75" customHeight="1" x14ac:dyDescent="0.25">
      <c r="A18" s="107" t="s">
        <v>2060</v>
      </c>
      <c r="B18" s="110">
        <v>137.58888333333334</v>
      </c>
      <c r="C18" s="110">
        <v>33.631833333333333</v>
      </c>
      <c r="D18" s="110">
        <v>7.7262999999999993</v>
      </c>
      <c r="E18" s="110">
        <v>8.7870333333333335</v>
      </c>
      <c r="F18" s="110">
        <v>8.2811000000000003</v>
      </c>
      <c r="G18" s="110">
        <v>8.8374000000000006</v>
      </c>
      <c r="H18" s="110">
        <v>58.63368333333333</v>
      </c>
      <c r="I18" s="110">
        <v>7.9907499999999994</v>
      </c>
      <c r="J18" s="110">
        <v>8.4807333333333332</v>
      </c>
      <c r="K18" s="110">
        <v>8.8740666666666659</v>
      </c>
      <c r="L18" s="110">
        <v>7.9844333333333344</v>
      </c>
      <c r="M18" s="110">
        <v>9.2955666666666659</v>
      </c>
      <c r="N18" s="110">
        <v>8.6270333333333333</v>
      </c>
      <c r="O18" s="110">
        <v>7.3811</v>
      </c>
      <c r="P18" s="110">
        <v>19.034100000000002</v>
      </c>
      <c r="Q18" s="110">
        <v>9.5155666666666665</v>
      </c>
      <c r="R18" s="110">
        <v>9.5185333333333322</v>
      </c>
      <c r="S18" s="110">
        <v>26.289266666666663</v>
      </c>
      <c r="T18" s="110">
        <v>8.6525999999999996</v>
      </c>
      <c r="U18" s="110">
        <v>8.985199999999999</v>
      </c>
      <c r="V18" s="110">
        <v>8.651466666666666</v>
      </c>
    </row>
    <row r="19" spans="1:22" s="108" customFormat="1" x14ac:dyDescent="0.25">
      <c r="A19" s="107" t="s">
        <v>2061</v>
      </c>
      <c r="B19" s="110">
        <v>137.30206794275435</v>
      </c>
      <c r="C19" s="110">
        <v>33.856058579875409</v>
      </c>
      <c r="D19" s="110">
        <v>8.3065855923344962</v>
      </c>
      <c r="E19" s="110">
        <v>8.4249605870552209</v>
      </c>
      <c r="F19" s="110">
        <v>8.6495624004856957</v>
      </c>
      <c r="G19" s="110">
        <v>8.474949999999998</v>
      </c>
      <c r="H19" s="110">
        <v>57.878513296642367</v>
      </c>
      <c r="I19" s="110">
        <v>7.7381213860732769</v>
      </c>
      <c r="J19" s="110">
        <v>8.34310826206314</v>
      </c>
      <c r="K19" s="110">
        <v>8.4752933924611966</v>
      </c>
      <c r="L19" s="110">
        <v>8.2976851230070743</v>
      </c>
      <c r="M19" s="110">
        <v>8.5904636374194911</v>
      </c>
      <c r="N19" s="110">
        <v>8.1954444277267449</v>
      </c>
      <c r="O19" s="110">
        <v>8.2383970678914586</v>
      </c>
      <c r="P19" s="110">
        <v>18.690251968343706</v>
      </c>
      <c r="Q19" s="110">
        <v>9.1379733665310816</v>
      </c>
      <c r="R19" s="110">
        <v>9.5522786018126222</v>
      </c>
      <c r="S19" s="110">
        <v>26.877244097892849</v>
      </c>
      <c r="T19" s="110">
        <v>8.0452132434198127</v>
      </c>
      <c r="U19" s="110">
        <v>9.45010070094993</v>
      </c>
      <c r="V19" s="110">
        <v>9.3819301535231112</v>
      </c>
    </row>
    <row r="20" spans="1:22" s="108" customFormat="1" x14ac:dyDescent="0.25">
      <c r="A20" s="107" t="s">
        <v>2062</v>
      </c>
      <c r="B20" s="110">
        <v>135.60462916666668</v>
      </c>
      <c r="C20" s="110">
        <v>34.093200000000003</v>
      </c>
      <c r="D20" s="110">
        <v>8.358525000000002</v>
      </c>
      <c r="E20" s="110">
        <v>8.5675583333333343</v>
      </c>
      <c r="F20" s="110">
        <v>8.6225708333333326</v>
      </c>
      <c r="G20" s="110">
        <v>8.5445458333333324</v>
      </c>
      <c r="H20" s="110">
        <v>57.484225000000002</v>
      </c>
      <c r="I20" s="110">
        <v>7.7643874999999989</v>
      </c>
      <c r="J20" s="110">
        <v>8.4313458333333351</v>
      </c>
      <c r="K20" s="110">
        <v>8.8274916666666687</v>
      </c>
      <c r="L20" s="110">
        <v>8.1218125000000008</v>
      </c>
      <c r="M20" s="110">
        <v>8.9337874999999993</v>
      </c>
      <c r="N20" s="110">
        <v>8.0293208333333332</v>
      </c>
      <c r="O20" s="110">
        <v>7.3760791666666661</v>
      </c>
      <c r="P20" s="110">
        <v>18.042150000000003</v>
      </c>
      <c r="Q20" s="110">
        <v>8.9948499999999996</v>
      </c>
      <c r="R20" s="110">
        <v>9.0472999999999981</v>
      </c>
      <c r="S20" s="110">
        <v>25.985054166666668</v>
      </c>
      <c r="T20" s="110">
        <v>7.8740875000000008</v>
      </c>
      <c r="U20" s="110">
        <v>8.949799999999998</v>
      </c>
      <c r="V20" s="110">
        <v>9.1611666666666682</v>
      </c>
    </row>
    <row r="21" spans="1:22" s="108" customFormat="1" ht="15.75" customHeight="1" x14ac:dyDescent="0.25">
      <c r="A21" s="107" t="s">
        <v>2063</v>
      </c>
      <c r="B21" s="110">
        <v>135.53785000000002</v>
      </c>
      <c r="C21" s="110">
        <v>34.370066666666666</v>
      </c>
      <c r="D21" s="110">
        <v>8.5809222222222203</v>
      </c>
      <c r="E21" s="110">
        <v>8.4811888888888873</v>
      </c>
      <c r="F21" s="110">
        <v>8.7290222222222233</v>
      </c>
      <c r="G21" s="110">
        <v>8.5789333333333335</v>
      </c>
      <c r="H21" s="110">
        <v>56.585205555555561</v>
      </c>
      <c r="I21" s="110">
        <v>7.9312166666666668</v>
      </c>
      <c r="J21" s="110">
        <v>8.6616888888888877</v>
      </c>
      <c r="K21" s="110">
        <v>8.5174000000000003</v>
      </c>
      <c r="L21" s="110">
        <v>7.2306777777777773</v>
      </c>
      <c r="M21" s="110">
        <v>8.8452444444444449</v>
      </c>
      <c r="N21" s="110">
        <v>7.8895888888888903</v>
      </c>
      <c r="O21" s="110">
        <v>7.5093888888888882</v>
      </c>
      <c r="P21" s="110">
        <v>18.397755555555555</v>
      </c>
      <c r="Q21" s="110">
        <v>9.2634444444444455</v>
      </c>
      <c r="R21" s="110">
        <v>9.1343111111111099</v>
      </c>
      <c r="S21" s="110">
        <v>26.184822222222223</v>
      </c>
      <c r="T21" s="110">
        <v>7.718811111111112</v>
      </c>
      <c r="U21" s="110">
        <v>9.117977777777778</v>
      </c>
      <c r="V21" s="110">
        <v>9.3480333333333334</v>
      </c>
    </row>
    <row r="22" spans="1:22" s="108" customFormat="1" x14ac:dyDescent="0.25">
      <c r="A22" s="107" t="s">
        <v>2064</v>
      </c>
      <c r="B22" s="110">
        <v>135.38998333333333</v>
      </c>
      <c r="C22" s="110">
        <v>34.323691666666669</v>
      </c>
      <c r="D22" s="110">
        <v>8.3701833333333351</v>
      </c>
      <c r="E22" s="110">
        <v>8.5238375000000008</v>
      </c>
      <c r="F22" s="110">
        <v>8.7614541666666685</v>
      </c>
      <c r="G22" s="110">
        <v>8.6682166666666678</v>
      </c>
      <c r="H22" s="110">
        <v>57.816754166666648</v>
      </c>
      <c r="I22" s="110">
        <v>7.9482333333333335</v>
      </c>
      <c r="J22" s="110">
        <v>8.5353958333333324</v>
      </c>
      <c r="K22" s="110">
        <v>8.4800583333333339</v>
      </c>
      <c r="L22" s="110">
        <v>8.0909416666666676</v>
      </c>
      <c r="M22" s="110">
        <v>8.6839999999999993</v>
      </c>
      <c r="N22" s="110">
        <v>8.1805249999999994</v>
      </c>
      <c r="O22" s="110">
        <v>7.8976000000000006</v>
      </c>
      <c r="P22" s="110">
        <v>17.763874999999999</v>
      </c>
      <c r="Q22" s="110">
        <v>8.8893958333333334</v>
      </c>
      <c r="R22" s="110">
        <v>8.8744791666666654</v>
      </c>
      <c r="S22" s="110">
        <v>25.485662500000004</v>
      </c>
      <c r="T22" s="110">
        <v>7.9049875000000007</v>
      </c>
      <c r="U22" s="110">
        <v>8.7329000000000008</v>
      </c>
      <c r="V22" s="110">
        <v>8.8477750000000004</v>
      </c>
    </row>
    <row r="23" spans="1:22" s="108" customFormat="1" x14ac:dyDescent="0.25">
      <c r="A23" s="107" t="s">
        <v>2065</v>
      </c>
      <c r="B23" s="110">
        <v>134.23329578899288</v>
      </c>
      <c r="C23" s="110">
        <v>34.199091073916684</v>
      </c>
      <c r="D23" s="110">
        <v>8.4482431567992347</v>
      </c>
      <c r="E23" s="110">
        <v>8.4553628268226699</v>
      </c>
      <c r="F23" s="110">
        <v>8.6934239791836916</v>
      </c>
      <c r="G23" s="110">
        <v>8.602061111111114</v>
      </c>
      <c r="H23" s="110">
        <v>57.004536823293137</v>
      </c>
      <c r="I23" s="110">
        <v>8.0818558013516864</v>
      </c>
      <c r="J23" s="110">
        <v>8.2530551527541824</v>
      </c>
      <c r="K23" s="110">
        <v>8.3137749893750978</v>
      </c>
      <c r="L23" s="110">
        <v>7.9369064803964289</v>
      </c>
      <c r="M23" s="110">
        <v>8.5707754549134432</v>
      </c>
      <c r="N23" s="110">
        <v>8.2507146675216347</v>
      </c>
      <c r="O23" s="110">
        <v>7.5974542769806828</v>
      </c>
      <c r="P23" s="110">
        <v>17.535460818060329</v>
      </c>
      <c r="Q23" s="110">
        <v>8.7189589233918632</v>
      </c>
      <c r="R23" s="110">
        <v>8.8165018946684679</v>
      </c>
      <c r="S23" s="110">
        <v>25.494207073722734</v>
      </c>
      <c r="T23" s="110">
        <v>8.0669749999999993</v>
      </c>
      <c r="U23" s="110">
        <v>8.6840823746895524</v>
      </c>
      <c r="V23" s="110">
        <v>8.7431496990331787</v>
      </c>
    </row>
    <row r="24" spans="1:22" s="108" customFormat="1" x14ac:dyDescent="0.25">
      <c r="A24" s="107" t="s">
        <v>2066</v>
      </c>
      <c r="B24" s="110">
        <v>132.81239313722543</v>
      </c>
      <c r="C24" s="110">
        <v>33.002652941176471</v>
      </c>
      <c r="D24" s="110">
        <v>8.0051382352941172</v>
      </c>
      <c r="E24" s="110">
        <v>8.2037441176470605</v>
      </c>
      <c r="F24" s="110">
        <v>8.5126235294117638</v>
      </c>
      <c r="G24" s="110">
        <v>8.2811470588235299</v>
      </c>
      <c r="H24" s="110">
        <v>53.771939705882346</v>
      </c>
      <c r="I24" s="110">
        <v>7.5984338235294118</v>
      </c>
      <c r="J24" s="110">
        <v>8.0334147058823522</v>
      </c>
      <c r="K24" s="110">
        <v>7.7871676470588245</v>
      </c>
      <c r="L24" s="110">
        <v>7.323294117647059</v>
      </c>
      <c r="M24" s="110">
        <v>8.1880499999999987</v>
      </c>
      <c r="N24" s="110">
        <v>7.666635294117647</v>
      </c>
      <c r="O24" s="110">
        <v>7.1749441176470601</v>
      </c>
      <c r="P24" s="110">
        <v>18.811641063442263</v>
      </c>
      <c r="Q24" s="110">
        <v>9.3746119646237229</v>
      </c>
      <c r="R24" s="110">
        <v>9.4370290988185417</v>
      </c>
      <c r="S24" s="110">
        <v>27.226159426724333</v>
      </c>
      <c r="T24" s="110">
        <v>8.3181940558061314</v>
      </c>
      <c r="U24" s="110">
        <v>9.4272561913679329</v>
      </c>
      <c r="V24" s="110">
        <v>9.4807091795502707</v>
      </c>
    </row>
    <row r="25" spans="1:22" s="108" customFormat="1" x14ac:dyDescent="0.25">
      <c r="A25" s="107" t="s">
        <v>2067</v>
      </c>
      <c r="B25" s="110">
        <v>132.31941815495591</v>
      </c>
      <c r="C25" s="110">
        <v>34.187662788642946</v>
      </c>
      <c r="D25" s="110">
        <v>8.4587919877972215</v>
      </c>
      <c r="E25" s="110">
        <v>8.4763578056539703</v>
      </c>
      <c r="F25" s="110">
        <v>8.7807129951917577</v>
      </c>
      <c r="G25" s="110">
        <v>8.4718</v>
      </c>
      <c r="H25" s="110">
        <v>55.301039018021378</v>
      </c>
      <c r="I25" s="110">
        <v>7.886272512070815</v>
      </c>
      <c r="J25" s="110">
        <v>8.2900892462859463</v>
      </c>
      <c r="K25" s="110">
        <v>8.2182089831765364</v>
      </c>
      <c r="L25" s="110">
        <v>7.5214354900333014</v>
      </c>
      <c r="M25" s="110">
        <v>8.2059343690616195</v>
      </c>
      <c r="N25" s="110">
        <v>7.7731293786180977</v>
      </c>
      <c r="O25" s="110">
        <v>7.4059690387750541</v>
      </c>
      <c r="P25" s="110">
        <v>17.582079590993676</v>
      </c>
      <c r="Q25" s="110">
        <v>8.8347569994171593</v>
      </c>
      <c r="R25" s="110">
        <v>8.747322591576518</v>
      </c>
      <c r="S25" s="110">
        <v>25.248636757297902</v>
      </c>
      <c r="T25" s="110">
        <v>7.5858909090909101</v>
      </c>
      <c r="U25" s="110">
        <v>8.6307654657965127</v>
      </c>
      <c r="V25" s="110">
        <v>9.0319803824104792</v>
      </c>
    </row>
    <row r="26" spans="1:22" s="108" customFormat="1" x14ac:dyDescent="0.25">
      <c r="A26" s="107" t="s">
        <v>2068</v>
      </c>
      <c r="B26" s="110">
        <v>131.44598181818182</v>
      </c>
      <c r="C26" s="110">
        <v>34.42818181818182</v>
      </c>
      <c r="D26" s="110">
        <v>8.5591636363636372</v>
      </c>
      <c r="E26" s="110">
        <v>8.6044818181818172</v>
      </c>
      <c r="F26" s="110">
        <v>8.7925090909090908</v>
      </c>
      <c r="G26" s="110">
        <v>8.4720272727272725</v>
      </c>
      <c r="H26" s="110">
        <v>53.989554545454553</v>
      </c>
      <c r="I26" s="110">
        <v>7.9480818181818185</v>
      </c>
      <c r="J26" s="110">
        <v>8.5727727272727279</v>
      </c>
      <c r="K26" s="110">
        <v>8.2457727272727261</v>
      </c>
      <c r="L26" s="110">
        <v>7.1083818181818197</v>
      </c>
      <c r="M26" s="110">
        <v>8.3647454545454547</v>
      </c>
      <c r="N26" s="110">
        <v>7.9158818181818171</v>
      </c>
      <c r="O26" s="110">
        <v>5.8339181818181824</v>
      </c>
      <c r="P26" s="110">
        <v>17.333145454545452</v>
      </c>
      <c r="Q26" s="110">
        <v>8.3000818181818179</v>
      </c>
      <c r="R26" s="110">
        <v>9.0330636363636359</v>
      </c>
      <c r="S26" s="110">
        <v>25.6951</v>
      </c>
      <c r="T26" s="110">
        <v>7.9622090909090923</v>
      </c>
      <c r="U26" s="110">
        <v>8.5951545454545464</v>
      </c>
      <c r="V26" s="110">
        <v>9.1377363636363622</v>
      </c>
    </row>
    <row r="27" spans="1:22" s="108" customFormat="1" x14ac:dyDescent="0.25">
      <c r="A27" s="107" t="s">
        <v>2069</v>
      </c>
      <c r="B27" s="110">
        <v>130.43299999999999</v>
      </c>
      <c r="C27" s="110">
        <v>34.573</v>
      </c>
      <c r="D27" s="110">
        <v>9.2100000000000009</v>
      </c>
      <c r="E27" s="110">
        <v>8.3030000000000008</v>
      </c>
      <c r="F27" s="110">
        <v>9.1999999999999993</v>
      </c>
      <c r="G27" s="110">
        <v>7.86</v>
      </c>
      <c r="H27" s="110">
        <v>56.65</v>
      </c>
      <c r="I27" s="110">
        <v>6.5</v>
      </c>
      <c r="J27" s="110">
        <v>8.1999999999999993</v>
      </c>
      <c r="K27" s="110">
        <v>8.57</v>
      </c>
      <c r="L27" s="110">
        <v>8.1</v>
      </c>
      <c r="M27" s="110">
        <v>8.58</v>
      </c>
      <c r="N27" s="110">
        <v>9</v>
      </c>
      <c r="O27" s="110">
        <v>7.7</v>
      </c>
      <c r="P27" s="110">
        <v>17.079999999999998</v>
      </c>
      <c r="Q27" s="110">
        <v>8.5399999999999991</v>
      </c>
      <c r="R27" s="110">
        <v>8.5399999999999991</v>
      </c>
      <c r="S27" s="110">
        <v>22.130000000000003</v>
      </c>
      <c r="T27" s="110">
        <v>7.5</v>
      </c>
      <c r="U27" s="110">
        <v>7.28</v>
      </c>
      <c r="V27" s="110">
        <v>7.35</v>
      </c>
    </row>
    <row r="28" spans="1:22" s="106" customFormat="1" x14ac:dyDescent="0.25">
      <c r="A28" s="105" t="s">
        <v>2070</v>
      </c>
      <c r="B28" s="111">
        <v>127.8757341085644</v>
      </c>
      <c r="C28" s="111">
        <v>32.542396551724138</v>
      </c>
      <c r="D28" s="111">
        <v>8.0515275862068982</v>
      </c>
      <c r="E28" s="111">
        <v>8.2226896551724131</v>
      </c>
      <c r="F28" s="111">
        <v>8.2326655172413794</v>
      </c>
      <c r="G28" s="111">
        <v>8.0355137931034495</v>
      </c>
      <c r="H28" s="111">
        <v>51.722775862068957</v>
      </c>
      <c r="I28" s="111">
        <v>7.0264068965517232</v>
      </c>
      <c r="J28" s="111">
        <v>7.7794689655172409</v>
      </c>
      <c r="K28" s="111">
        <v>7.901617241379312</v>
      </c>
      <c r="L28" s="111">
        <v>6.4821517241379327</v>
      </c>
      <c r="M28" s="111">
        <v>7.9240482758620701</v>
      </c>
      <c r="N28" s="111">
        <v>7.2686793103448277</v>
      </c>
      <c r="O28" s="111">
        <v>6.7162655172413794</v>
      </c>
      <c r="P28" s="111">
        <v>18.265247012255461</v>
      </c>
      <c r="Q28" s="111">
        <v>9.2915163279287505</v>
      </c>
      <c r="R28" s="111">
        <v>8.9737306843267106</v>
      </c>
      <c r="S28" s="111">
        <v>25.334621579067566</v>
      </c>
      <c r="T28" s="111">
        <v>6.9109207421385168</v>
      </c>
      <c r="U28" s="111">
        <v>9.3241537561647903</v>
      </c>
      <c r="V28" s="111">
        <v>9.0995470807642533</v>
      </c>
    </row>
    <row r="29" spans="1:22" s="106" customFormat="1" x14ac:dyDescent="0.25">
      <c r="A29" s="105" t="s">
        <v>2071</v>
      </c>
      <c r="B29" s="111">
        <v>127.82000000000002</v>
      </c>
      <c r="C29" s="111">
        <v>33.050000000000004</v>
      </c>
      <c r="D29" s="111">
        <v>8.16</v>
      </c>
      <c r="E29" s="111">
        <v>8.01</v>
      </c>
      <c r="F29" s="111">
        <v>8.7100000000000009</v>
      </c>
      <c r="G29" s="111">
        <v>8.17</v>
      </c>
      <c r="H29" s="111">
        <v>52.88</v>
      </c>
      <c r="I29" s="111">
        <v>7.44</v>
      </c>
      <c r="J29" s="111">
        <v>7.23</v>
      </c>
      <c r="K29" s="111">
        <v>7.46</v>
      </c>
      <c r="L29" s="111">
        <v>7.46</v>
      </c>
      <c r="M29" s="111">
        <v>8.2899999999999991</v>
      </c>
      <c r="N29" s="111">
        <v>7.76</v>
      </c>
      <c r="O29" s="111">
        <v>7.24</v>
      </c>
      <c r="P29" s="111">
        <v>17.71</v>
      </c>
      <c r="Q29" s="111">
        <v>8.8699999999999992</v>
      </c>
      <c r="R29" s="111">
        <v>8.84</v>
      </c>
      <c r="S29" s="111">
        <v>24.18</v>
      </c>
      <c r="T29" s="111">
        <v>7.56</v>
      </c>
      <c r="U29" s="111">
        <v>8.23</v>
      </c>
      <c r="V29" s="111">
        <v>8.39</v>
      </c>
    </row>
    <row r="30" spans="1:22" s="106" customFormat="1" x14ac:dyDescent="0.25">
      <c r="A30" s="105" t="s">
        <v>2072</v>
      </c>
      <c r="B30" s="111">
        <v>125.82459166666666</v>
      </c>
      <c r="C30" s="111">
        <v>28.953883333333337</v>
      </c>
      <c r="D30" s="111">
        <v>6.9395499999999997</v>
      </c>
      <c r="E30" s="111">
        <v>6.9340000000000002</v>
      </c>
      <c r="F30" s="111">
        <v>7.1942666666666666</v>
      </c>
      <c r="G30" s="111">
        <v>7.8860666666666672</v>
      </c>
      <c r="H30" s="111">
        <v>52.498741666666668</v>
      </c>
      <c r="I30" s="111">
        <v>7.8267583333333333</v>
      </c>
      <c r="J30" s="111">
        <v>7.2659500000000001</v>
      </c>
      <c r="K30" s="111">
        <v>8.4451333333333327</v>
      </c>
      <c r="L30" s="111">
        <v>7.9685999999999995</v>
      </c>
      <c r="M30" s="111">
        <v>7.8291833333333338</v>
      </c>
      <c r="N30" s="111">
        <v>7.9088666666666674</v>
      </c>
      <c r="O30" s="111">
        <v>5.254249999999999</v>
      </c>
      <c r="P30" s="111">
        <v>19.053416666666667</v>
      </c>
      <c r="Q30" s="111">
        <v>9.5190333333333328</v>
      </c>
      <c r="R30" s="111">
        <v>9.5343833333333325</v>
      </c>
      <c r="S30" s="111">
        <v>25.318550000000002</v>
      </c>
      <c r="T30" s="111">
        <v>7.7507333333333328</v>
      </c>
      <c r="U30" s="111">
        <v>8.3407833333333325</v>
      </c>
      <c r="V30" s="111">
        <v>9.227033333333333</v>
      </c>
    </row>
    <row r="31" spans="1:22" s="106" customFormat="1" x14ac:dyDescent="0.25">
      <c r="A31" s="105" t="s">
        <v>2073</v>
      </c>
      <c r="B31" s="111">
        <v>125.3727875</v>
      </c>
      <c r="C31" s="111">
        <v>33.952391666666671</v>
      </c>
      <c r="D31" s="111">
        <v>8.2289124999999999</v>
      </c>
      <c r="E31" s="111">
        <v>8.462137499999999</v>
      </c>
      <c r="F31" s="111">
        <v>8.9379333333333335</v>
      </c>
      <c r="G31" s="111">
        <v>8.3234083333333313</v>
      </c>
      <c r="H31" s="111">
        <v>47.4275375</v>
      </c>
      <c r="I31" s="111">
        <v>7.3852958333333341</v>
      </c>
      <c r="J31" s="111">
        <v>8.0316208333333332</v>
      </c>
      <c r="K31" s="111">
        <v>7.8401999999999985</v>
      </c>
      <c r="L31" s="111">
        <v>5.3885458333333345</v>
      </c>
      <c r="M31" s="111">
        <v>7.9027958333333332</v>
      </c>
      <c r="N31" s="111">
        <v>5.981983333333333</v>
      </c>
      <c r="O31" s="111">
        <v>4.8970958333333332</v>
      </c>
      <c r="P31" s="111">
        <v>18.622029166666668</v>
      </c>
      <c r="Q31" s="111">
        <v>9.3080041666666666</v>
      </c>
      <c r="R31" s="111">
        <v>9.3140249999999991</v>
      </c>
      <c r="S31" s="111">
        <v>25.370829166666667</v>
      </c>
      <c r="T31" s="111">
        <v>7.2027333333333337</v>
      </c>
      <c r="U31" s="111">
        <v>8.9294041666666661</v>
      </c>
      <c r="V31" s="111">
        <v>9.2386916666666661</v>
      </c>
    </row>
    <row r="32" spans="1:22" s="106" customFormat="1" x14ac:dyDescent="0.25">
      <c r="A32" s="105" t="s">
        <v>2074</v>
      </c>
      <c r="B32" s="111">
        <v>124.344496875</v>
      </c>
      <c r="C32" s="111">
        <v>33.681881250000004</v>
      </c>
      <c r="D32" s="111">
        <v>8.3085500000000003</v>
      </c>
      <c r="E32" s="111">
        <v>8.4639499999999988</v>
      </c>
      <c r="F32" s="111">
        <v>8.6164187500000011</v>
      </c>
      <c r="G32" s="111">
        <v>8.2929624999999998</v>
      </c>
      <c r="H32" s="111">
        <v>47.719396874999994</v>
      </c>
      <c r="I32" s="111">
        <v>7.1754156249999994</v>
      </c>
      <c r="J32" s="111">
        <v>8.366225</v>
      </c>
      <c r="K32" s="111">
        <v>7.8606312499999991</v>
      </c>
      <c r="L32" s="111">
        <v>5.2821562500000008</v>
      </c>
      <c r="M32" s="111">
        <v>8.0308937500000006</v>
      </c>
      <c r="N32" s="111">
        <v>6.2766187500000008</v>
      </c>
      <c r="O32" s="111">
        <v>4.7274562500000004</v>
      </c>
      <c r="P32" s="111">
        <v>18.03666875</v>
      </c>
      <c r="Q32" s="111">
        <v>9.0505000000000013</v>
      </c>
      <c r="R32" s="111">
        <v>8.9861687499999992</v>
      </c>
      <c r="S32" s="111">
        <v>24.906550000000003</v>
      </c>
      <c r="T32" s="111">
        <v>6.9856437499999986</v>
      </c>
      <c r="U32" s="111">
        <v>8.7366562500000011</v>
      </c>
      <c r="V32" s="111">
        <v>9.1842499999999987</v>
      </c>
    </row>
    <row r="33" spans="1:22" s="106" customFormat="1" x14ac:dyDescent="0.25">
      <c r="A33" s="105" t="s">
        <v>2075</v>
      </c>
      <c r="B33" s="111">
        <v>123.3673214878923</v>
      </c>
      <c r="C33" s="111">
        <v>32.254242764883294</v>
      </c>
      <c r="D33" s="111">
        <v>7.8158219206224304</v>
      </c>
      <c r="E33" s="111">
        <v>7.9833346380802519</v>
      </c>
      <c r="F33" s="111">
        <v>8.0926362061806092</v>
      </c>
      <c r="G33" s="111">
        <v>8.3624500000000008</v>
      </c>
      <c r="H33" s="111">
        <v>51.045490384867556</v>
      </c>
      <c r="I33" s="111">
        <v>7.1159364520500041</v>
      </c>
      <c r="J33" s="111">
        <v>7.4565115525832688</v>
      </c>
      <c r="K33" s="111">
        <v>7.7107164754349151</v>
      </c>
      <c r="L33" s="111">
        <v>6.6990806910569107</v>
      </c>
      <c r="M33" s="111">
        <v>7.8365753813707473</v>
      </c>
      <c r="N33" s="111">
        <v>7.3509339780575225</v>
      </c>
      <c r="O33" s="111">
        <v>6.8757358543141889</v>
      </c>
      <c r="P33" s="111">
        <v>16.557494039033131</v>
      </c>
      <c r="Q33" s="111">
        <v>8.2400762533875334</v>
      </c>
      <c r="R33" s="111">
        <v>8.3174177856455973</v>
      </c>
      <c r="S33" s="111">
        <v>23.510094299108314</v>
      </c>
      <c r="T33" s="111">
        <v>7.2721916666666671</v>
      </c>
      <c r="U33" s="111">
        <v>8.0207123546638694</v>
      </c>
      <c r="V33" s="111">
        <v>8.2171902777777781</v>
      </c>
    </row>
    <row r="34" spans="1:22" s="106" customFormat="1" x14ac:dyDescent="0.25">
      <c r="A34" s="105" t="s">
        <v>2076</v>
      </c>
      <c r="B34" s="111">
        <v>122.31054801587301</v>
      </c>
      <c r="C34" s="111">
        <v>31.426680158730161</v>
      </c>
      <c r="D34" s="111">
        <v>7.9047761904761913</v>
      </c>
      <c r="E34" s="111">
        <v>7.8889031746031755</v>
      </c>
      <c r="F34" s="111">
        <v>8.4901007936507931</v>
      </c>
      <c r="G34" s="111">
        <v>7.1429</v>
      </c>
      <c r="H34" s="111">
        <v>53.522756746031739</v>
      </c>
      <c r="I34" s="111">
        <v>7.4196535714285714</v>
      </c>
      <c r="J34" s="111">
        <v>8.2202166666666674</v>
      </c>
      <c r="K34" s="111">
        <v>8.2817317460317454</v>
      </c>
      <c r="L34" s="111">
        <v>7.7004111111111104</v>
      </c>
      <c r="M34" s="111">
        <v>8.1289468253968256</v>
      </c>
      <c r="N34" s="111">
        <v>6.9225976190476182</v>
      </c>
      <c r="O34" s="111">
        <v>6.8491992063492066</v>
      </c>
      <c r="P34" s="111">
        <v>16.527777777777779</v>
      </c>
      <c r="Q34" s="111">
        <v>8.4920634920634921</v>
      </c>
      <c r="R34" s="111">
        <v>8.0357142857142847</v>
      </c>
      <c r="S34" s="111">
        <v>20.833333333333332</v>
      </c>
      <c r="T34" s="111">
        <v>5</v>
      </c>
      <c r="U34" s="111">
        <v>7.8769841269841265</v>
      </c>
      <c r="V34" s="111">
        <v>7.9563492063492056</v>
      </c>
    </row>
    <row r="35" spans="1:22" s="106" customFormat="1" x14ac:dyDescent="0.25">
      <c r="A35" s="105" t="s">
        <v>2077</v>
      </c>
      <c r="B35" s="111">
        <v>121.97791089174757</v>
      </c>
      <c r="C35" s="111">
        <v>31.375859999999999</v>
      </c>
      <c r="D35" s="111">
        <v>7.7252399999999994</v>
      </c>
      <c r="E35" s="111">
        <v>7.7658000000000005</v>
      </c>
      <c r="F35" s="111">
        <v>8.1671200000000006</v>
      </c>
      <c r="G35" s="111">
        <v>7.7177000000000007</v>
      </c>
      <c r="H35" s="111">
        <v>47.970119999999994</v>
      </c>
      <c r="I35" s="111">
        <v>7.0685799999999999</v>
      </c>
      <c r="J35" s="111">
        <v>7.2401399999999994</v>
      </c>
      <c r="K35" s="111">
        <v>7.2029799999999993</v>
      </c>
      <c r="L35" s="111">
        <v>6.1788600000000002</v>
      </c>
      <c r="M35" s="111">
        <v>8.3642599999999998</v>
      </c>
      <c r="N35" s="111">
        <v>6.4122199999999996</v>
      </c>
      <c r="O35" s="111">
        <v>5.5030799999999997</v>
      </c>
      <c r="P35" s="111">
        <v>18.087604145937224</v>
      </c>
      <c r="Q35" s="111">
        <v>8.7596980219914951</v>
      </c>
      <c r="R35" s="111">
        <v>9.327906123945727</v>
      </c>
      <c r="S35" s="111">
        <v>24.544326745810359</v>
      </c>
      <c r="T35" s="111">
        <v>7.0055026909148239</v>
      </c>
      <c r="U35" s="111">
        <v>8.8090391967104704</v>
      </c>
      <c r="V35" s="111">
        <v>8.7297848581850666</v>
      </c>
    </row>
    <row r="36" spans="1:22" s="106" customFormat="1" ht="15.75" customHeight="1" x14ac:dyDescent="0.25">
      <c r="A36" s="105" t="s">
        <v>2078</v>
      </c>
      <c r="B36" s="111">
        <v>121.4452423076923</v>
      </c>
      <c r="C36" s="111">
        <v>30.179330769230766</v>
      </c>
      <c r="D36" s="111">
        <v>7.3088538461538457</v>
      </c>
      <c r="E36" s="111">
        <v>7.514030769230768</v>
      </c>
      <c r="F36" s="111">
        <v>7.780430769230767</v>
      </c>
      <c r="G36" s="111">
        <v>7.5760153846153839</v>
      </c>
      <c r="H36" s="111">
        <v>51.01124999999999</v>
      </c>
      <c r="I36" s="111">
        <v>7.2652500000000009</v>
      </c>
      <c r="J36" s="111">
        <v>7.6762307692307701</v>
      </c>
      <c r="K36" s="111">
        <v>7.7953846153846147</v>
      </c>
      <c r="L36" s="111">
        <v>6.9512999999999998</v>
      </c>
      <c r="M36" s="111">
        <v>8.1880846153846143</v>
      </c>
      <c r="N36" s="111">
        <v>6.5875153846153847</v>
      </c>
      <c r="O36" s="111">
        <v>6.5474846153846151</v>
      </c>
      <c r="P36" s="111">
        <v>16.826699999999999</v>
      </c>
      <c r="Q36" s="111">
        <v>8.4823769230769237</v>
      </c>
      <c r="R36" s="111">
        <v>8.344323076923077</v>
      </c>
      <c r="S36" s="111">
        <v>23.427961538461542</v>
      </c>
      <c r="T36" s="111">
        <v>6.8238230769230768</v>
      </c>
      <c r="U36" s="111">
        <v>8.1501999999999999</v>
      </c>
      <c r="V36" s="111">
        <v>8.4539384615384598</v>
      </c>
    </row>
    <row r="37" spans="1:22" s="106" customFormat="1" x14ac:dyDescent="0.25">
      <c r="A37" s="105" t="s">
        <v>2079</v>
      </c>
      <c r="B37" s="111">
        <v>119.65384615384613</v>
      </c>
      <c r="C37" s="111">
        <v>30.576923076923077</v>
      </c>
      <c r="D37" s="111">
        <v>8.7384615384615394</v>
      </c>
      <c r="E37" s="111">
        <v>8.7692307692307701</v>
      </c>
      <c r="F37" s="111">
        <v>8.6615384615384627</v>
      </c>
      <c r="G37" s="111">
        <v>4.407692307692308</v>
      </c>
      <c r="H37" s="111">
        <v>43.723076923076931</v>
      </c>
      <c r="I37" s="111">
        <v>5.9999999999999991</v>
      </c>
      <c r="J37" s="111">
        <v>8.1461538461538456</v>
      </c>
      <c r="K37" s="111">
        <v>7.5384615384615383</v>
      </c>
      <c r="L37" s="111">
        <v>4.7538461538461538</v>
      </c>
      <c r="M37" s="111">
        <v>5</v>
      </c>
      <c r="N37" s="111">
        <v>6.8538461538461535</v>
      </c>
      <c r="O37" s="111">
        <v>5.4307692307692328</v>
      </c>
      <c r="P37" s="111">
        <v>18.523076923076925</v>
      </c>
      <c r="Q37" s="111">
        <v>9.2846153846153854</v>
      </c>
      <c r="R37" s="111">
        <v>9.2384615384615376</v>
      </c>
      <c r="S37" s="111">
        <v>26.830769230769231</v>
      </c>
      <c r="T37" s="111">
        <v>8.4384615384615387</v>
      </c>
      <c r="U37" s="111">
        <v>9.1076923076923091</v>
      </c>
      <c r="V37" s="111">
        <v>9.2846153846153854</v>
      </c>
    </row>
    <row r="38" spans="1:22" s="106" customFormat="1" x14ac:dyDescent="0.25">
      <c r="A38" s="105" t="s">
        <v>2080</v>
      </c>
      <c r="B38" s="111">
        <v>117.95</v>
      </c>
      <c r="C38" s="111">
        <v>30.6</v>
      </c>
      <c r="D38" s="111">
        <v>7.9</v>
      </c>
      <c r="E38" s="111">
        <v>7.7</v>
      </c>
      <c r="F38" s="111">
        <v>7.6</v>
      </c>
      <c r="G38" s="111">
        <v>7.4</v>
      </c>
      <c r="H38" s="111">
        <v>49.599999999999994</v>
      </c>
      <c r="I38" s="111">
        <v>7.6</v>
      </c>
      <c r="J38" s="111">
        <v>5.4</v>
      </c>
      <c r="K38" s="111">
        <v>7.3</v>
      </c>
      <c r="L38" s="111">
        <v>7.3</v>
      </c>
      <c r="M38" s="111">
        <v>7.8</v>
      </c>
      <c r="N38" s="111">
        <v>7.3</v>
      </c>
      <c r="O38" s="111">
        <v>6.9</v>
      </c>
      <c r="P38" s="111">
        <v>15.6</v>
      </c>
      <c r="Q38" s="111">
        <v>7.8</v>
      </c>
      <c r="R38" s="111">
        <v>7.8</v>
      </c>
      <c r="S38" s="111">
        <v>22.15</v>
      </c>
      <c r="T38" s="111">
        <v>7.15</v>
      </c>
      <c r="U38" s="111">
        <v>7.6</v>
      </c>
      <c r="V38" s="111">
        <v>7.4</v>
      </c>
    </row>
    <row r="39" spans="1:22" s="106" customFormat="1" x14ac:dyDescent="0.25">
      <c r="A39" s="105" t="s">
        <v>2081</v>
      </c>
      <c r="B39" s="111">
        <v>100.47717750600454</v>
      </c>
      <c r="C39" s="111">
        <v>22.957222222222224</v>
      </c>
      <c r="D39" s="111">
        <v>7.6794444444444441</v>
      </c>
      <c r="E39" s="111">
        <v>9.0277777777777786</v>
      </c>
      <c r="F39" s="111">
        <v>3.9722222222222223</v>
      </c>
      <c r="G39" s="111">
        <v>2.2777777777777777</v>
      </c>
      <c r="H39" s="111">
        <v>31.158333333333328</v>
      </c>
      <c r="I39" s="111">
        <v>6.333333333333333</v>
      </c>
      <c r="J39" s="111">
        <v>6.333333333333333</v>
      </c>
      <c r="K39" s="111">
        <v>4.166666666666667</v>
      </c>
      <c r="L39" s="111">
        <v>2.1833333333333331</v>
      </c>
      <c r="M39" s="111">
        <v>3.5166666666666666</v>
      </c>
      <c r="N39" s="111">
        <v>3.9722222222222223</v>
      </c>
      <c r="O39" s="111">
        <v>4.6527777777777777</v>
      </c>
      <c r="P39" s="111">
        <v>19.161379169139121</v>
      </c>
      <c r="Q39" s="111">
        <v>9.5868712718719689</v>
      </c>
      <c r="R39" s="111">
        <v>9.57450789726715</v>
      </c>
      <c r="S39" s="111">
        <v>28.28782055908761</v>
      </c>
      <c r="T39" s="111">
        <v>9.0266144916553834</v>
      </c>
      <c r="U39" s="111">
        <v>9.6241862598402506</v>
      </c>
      <c r="V39" s="111">
        <v>9.6370198075919671</v>
      </c>
    </row>
    <row r="40" spans="1:22" s="76" customFormat="1" x14ac:dyDescent="0.25">
      <c r="A40" s="109" t="s">
        <v>2082</v>
      </c>
      <c r="B40" s="112">
        <v>92.876870319507276</v>
      </c>
      <c r="C40" s="112">
        <v>23.332500000000003</v>
      </c>
      <c r="D40" s="112">
        <v>6.9972727272727271</v>
      </c>
      <c r="E40" s="112">
        <v>9.375</v>
      </c>
      <c r="F40" s="112">
        <v>3.7272727272727271</v>
      </c>
      <c r="G40" s="112">
        <v>3.2329545454545454</v>
      </c>
      <c r="H40" s="112">
        <v>22.827272727272721</v>
      </c>
      <c r="I40" s="112">
        <v>6.6022727272727275</v>
      </c>
      <c r="J40" s="112">
        <v>6.0568181818181817</v>
      </c>
      <c r="K40" s="112">
        <v>2.2818181818181817</v>
      </c>
      <c r="L40" s="112">
        <v>0.97954545454545461</v>
      </c>
      <c r="M40" s="112">
        <v>3.1113636363636377</v>
      </c>
      <c r="N40" s="112">
        <v>2.2613636363636362</v>
      </c>
      <c r="O40" s="112">
        <v>1.5340909090909092</v>
      </c>
      <c r="P40" s="112">
        <v>18.976678180036547</v>
      </c>
      <c r="Q40" s="112">
        <v>9.470905069390577</v>
      </c>
      <c r="R40" s="112">
        <v>9.5057731106459702</v>
      </c>
      <c r="S40" s="112">
        <v>27.740419412198005</v>
      </c>
      <c r="T40" s="112">
        <v>8.8543443732203251</v>
      </c>
      <c r="U40" s="112">
        <v>9.4659547118748417</v>
      </c>
      <c r="V40" s="112">
        <v>9.4201203271028309</v>
      </c>
    </row>
    <row r="41" spans="1:22" s="76" customFormat="1" x14ac:dyDescent="0.25">
      <c r="A41" s="109" t="s">
        <v>2083</v>
      </c>
      <c r="B41" s="112">
        <v>84.034260000000046</v>
      </c>
      <c r="C41" s="112">
        <v>19.126600000000007</v>
      </c>
      <c r="D41" s="112">
        <v>5.3815999999999997</v>
      </c>
      <c r="E41" s="112">
        <v>7.77</v>
      </c>
      <c r="F41" s="112">
        <v>3.95</v>
      </c>
      <c r="G41" s="112">
        <v>2.0249999999999999</v>
      </c>
      <c r="H41" s="112">
        <v>17.555</v>
      </c>
      <c r="I41" s="112">
        <v>3.88</v>
      </c>
      <c r="J41" s="112">
        <v>5.04</v>
      </c>
      <c r="K41" s="112">
        <v>1.28</v>
      </c>
      <c r="L41" s="112">
        <v>1.36</v>
      </c>
      <c r="M41" s="112">
        <v>2.7199999999999989</v>
      </c>
      <c r="N41" s="112">
        <v>0.82</v>
      </c>
      <c r="O41" s="112">
        <v>2.4550000000000001</v>
      </c>
      <c r="P41" s="112">
        <v>19.394478708368389</v>
      </c>
      <c r="Q41" s="112">
        <v>9.6789624656788931</v>
      </c>
      <c r="R41" s="112">
        <v>9.7155162426894979</v>
      </c>
      <c r="S41" s="112">
        <v>27.952888765787698</v>
      </c>
      <c r="T41" s="112">
        <v>8.7307362161923781</v>
      </c>
      <c r="U41" s="112">
        <v>9.6568734663437876</v>
      </c>
      <c r="V41" s="112">
        <v>9.5652790832515446</v>
      </c>
    </row>
    <row r="42" spans="1:22" s="76" customFormat="1" x14ac:dyDescent="0.25">
      <c r="A42" s="109" t="s">
        <v>2084</v>
      </c>
      <c r="B42" s="112">
        <v>80.960000000000008</v>
      </c>
      <c r="C42" s="112">
        <v>30.820000000000004</v>
      </c>
      <c r="D42" s="112">
        <v>7.32</v>
      </c>
      <c r="E42" s="112">
        <v>7.55</v>
      </c>
      <c r="F42" s="112">
        <v>7.65</v>
      </c>
      <c r="G42" s="112">
        <v>8.3000000000000007</v>
      </c>
      <c r="H42" s="112">
        <v>14.14</v>
      </c>
      <c r="I42" s="112">
        <v>5.57</v>
      </c>
      <c r="J42" s="112">
        <v>0</v>
      </c>
      <c r="K42" s="112">
        <v>0</v>
      </c>
      <c r="L42" s="112">
        <v>0</v>
      </c>
      <c r="M42" s="112">
        <v>8.57</v>
      </c>
      <c r="N42" s="112">
        <v>0</v>
      </c>
      <c r="O42" s="112">
        <v>0</v>
      </c>
      <c r="P42" s="112">
        <v>16.75</v>
      </c>
      <c r="Q42" s="112">
        <v>8.25</v>
      </c>
      <c r="R42" s="112">
        <v>8.5</v>
      </c>
      <c r="S42" s="112">
        <v>19.25</v>
      </c>
      <c r="T42" s="112">
        <v>4.75</v>
      </c>
      <c r="U42" s="112">
        <v>6.75</v>
      </c>
      <c r="V42" s="112">
        <v>7.75</v>
      </c>
    </row>
    <row r="43" spans="1:22" s="76" customFormat="1" x14ac:dyDescent="0.25">
      <c r="A43" s="109" t="s">
        <v>2085</v>
      </c>
      <c r="B43" s="112">
        <v>76.400999630791617</v>
      </c>
      <c r="C43" s="112">
        <v>14.46176470588235</v>
      </c>
      <c r="D43" s="112">
        <v>4.4691176470588241</v>
      </c>
      <c r="E43" s="112">
        <v>5.757352941176471</v>
      </c>
      <c r="F43" s="112">
        <v>2.7279411764705883</v>
      </c>
      <c r="G43" s="112">
        <v>1.5073529411764706</v>
      </c>
      <c r="H43" s="112">
        <v>16.519852941176474</v>
      </c>
      <c r="I43" s="112">
        <v>3.9705882352941178</v>
      </c>
      <c r="J43" s="112">
        <v>5.007352941176471</v>
      </c>
      <c r="K43" s="112">
        <v>1.6544117647058822</v>
      </c>
      <c r="L43" s="112">
        <v>0.65588235294117647</v>
      </c>
      <c r="M43" s="112">
        <v>1.8529411764705883</v>
      </c>
      <c r="N43" s="112">
        <v>0.73529411764705888</v>
      </c>
      <c r="O43" s="112">
        <v>2.6433823529411766</v>
      </c>
      <c r="P43" s="112">
        <v>18.813922749337969</v>
      </c>
      <c r="Q43" s="112">
        <v>9.4133924167820311</v>
      </c>
      <c r="R43" s="112">
        <v>9.4005303325559399</v>
      </c>
      <c r="S43" s="112">
        <v>26.606545999100728</v>
      </c>
      <c r="T43" s="112">
        <v>8.0926505546249068</v>
      </c>
      <c r="U43" s="112">
        <v>9.2882570361984307</v>
      </c>
      <c r="V43" s="112">
        <v>9.2278442906303386</v>
      </c>
    </row>
  </sheetData>
  <sortState ref="A5:V43">
    <sortCondition descending="1" ref="B5:B43"/>
  </sortState>
  <mergeCells count="10">
    <mergeCell ref="B1:B4"/>
    <mergeCell ref="C1:V1"/>
    <mergeCell ref="C2:G2"/>
    <mergeCell ref="H2:O2"/>
    <mergeCell ref="P2:R2"/>
    <mergeCell ref="S2:V2"/>
    <mergeCell ref="C3:G3"/>
    <mergeCell ref="H3:O3"/>
    <mergeCell ref="P3:R3"/>
    <mergeCell ref="S3:V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"/>
  <sheetViews>
    <sheetView topLeftCell="C71" zoomScale="68" zoomScaleNormal="68" workbookViewId="0">
      <selection activeCell="AA74" sqref="AA74:AG74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6" width="10.140625" style="1" bestFit="1" customWidth="1"/>
    <col min="7" max="10" width="9.28515625" style="1" bestFit="1" customWidth="1"/>
    <col min="11" max="11" width="10.140625" style="1" bestFit="1" customWidth="1"/>
    <col min="12" max="18" width="9.28515625" style="1" bestFit="1" customWidth="1"/>
    <col min="19" max="19" width="10.140625" style="1" bestFit="1" customWidth="1"/>
    <col min="20" max="21" width="9.28515625" style="1" bestFit="1" customWidth="1"/>
    <col min="22" max="22" width="10.140625" style="1" bestFit="1" customWidth="1"/>
    <col min="23" max="25" width="9.28515625" style="1" bestFit="1" customWidth="1"/>
    <col min="26" max="16384" width="9.140625" style="1"/>
  </cols>
  <sheetData>
    <row r="1" spans="1:33" ht="63" hidden="1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3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3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3" ht="195" customHeight="1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33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33" s="2" customFormat="1" ht="63" x14ac:dyDescent="0.25">
      <c r="A6" s="3">
        <v>1</v>
      </c>
      <c r="B6" s="3" t="s">
        <v>502</v>
      </c>
      <c r="C6" s="3" t="s">
        <v>503</v>
      </c>
      <c r="D6" s="3">
        <v>3823029681</v>
      </c>
      <c r="E6" s="61">
        <v>92</v>
      </c>
      <c r="F6" s="61">
        <v>24.3</v>
      </c>
      <c r="G6" s="61">
        <v>6.3</v>
      </c>
      <c r="H6" s="61">
        <v>9</v>
      </c>
      <c r="I6" s="61">
        <v>4</v>
      </c>
      <c r="J6" s="61">
        <v>5</v>
      </c>
      <c r="K6" s="61">
        <v>18.5</v>
      </c>
      <c r="L6" s="61">
        <v>6</v>
      </c>
      <c r="M6" s="61">
        <v>8</v>
      </c>
      <c r="N6" s="61">
        <v>0</v>
      </c>
      <c r="O6" s="61">
        <v>4</v>
      </c>
      <c r="P6" s="61">
        <v>0</v>
      </c>
      <c r="Q6" s="61">
        <v>0</v>
      </c>
      <c r="R6" s="61">
        <v>0.5</v>
      </c>
      <c r="S6" s="61">
        <v>19.600000000000001</v>
      </c>
      <c r="T6" s="61">
        <v>9.6</v>
      </c>
      <c r="U6" s="61">
        <v>10</v>
      </c>
      <c r="V6" s="61">
        <v>29.6</v>
      </c>
      <c r="W6" s="61">
        <v>9.6</v>
      </c>
      <c r="X6" s="61">
        <v>10</v>
      </c>
      <c r="Y6" s="61">
        <v>10</v>
      </c>
      <c r="AA6" s="2">
        <f>AVERAGE(AB6:AC6)</f>
        <v>0.98</v>
      </c>
      <c r="AB6" s="2">
        <f>ABS(T6/10)</f>
        <v>0.96</v>
      </c>
      <c r="AC6" s="2">
        <f>ABS(U6/10)</f>
        <v>1</v>
      </c>
      <c r="AD6" s="2">
        <f>AVERAGE(AE6:AG6)</f>
        <v>0.98666666666666669</v>
      </c>
      <c r="AE6" s="2">
        <f>ABS(W6/10)</f>
        <v>0.96</v>
      </c>
      <c r="AF6" s="2">
        <f>ABS(X6/10)</f>
        <v>1</v>
      </c>
      <c r="AG6" s="2">
        <f>ABS(Y6/10)</f>
        <v>1</v>
      </c>
    </row>
    <row r="7" spans="1:33" s="2" customFormat="1" ht="63" x14ac:dyDescent="0.25">
      <c r="A7" s="3">
        <v>2</v>
      </c>
      <c r="B7" s="3" t="s">
        <v>521</v>
      </c>
      <c r="C7" s="3" t="s">
        <v>520</v>
      </c>
      <c r="D7" s="3">
        <v>3823029770</v>
      </c>
      <c r="E7" s="61">
        <v>87.5</v>
      </c>
      <c r="F7" s="61">
        <v>21.3</v>
      </c>
      <c r="G7" s="61">
        <v>6.3</v>
      </c>
      <c r="H7" s="61">
        <v>7</v>
      </c>
      <c r="I7" s="61">
        <v>3</v>
      </c>
      <c r="J7" s="61">
        <v>5</v>
      </c>
      <c r="K7" s="61">
        <v>17.5</v>
      </c>
      <c r="L7" s="61">
        <v>6</v>
      </c>
      <c r="M7" s="61">
        <v>9</v>
      </c>
      <c r="N7" s="61">
        <v>0</v>
      </c>
      <c r="O7" s="61">
        <v>0</v>
      </c>
      <c r="P7" s="61">
        <v>0</v>
      </c>
      <c r="Q7" s="61">
        <v>0</v>
      </c>
      <c r="R7" s="61">
        <v>2.5</v>
      </c>
      <c r="S7" s="61">
        <v>19.600000000000001</v>
      </c>
      <c r="T7" s="61">
        <v>9.9</v>
      </c>
      <c r="U7" s="61">
        <v>9.6999999999999993</v>
      </c>
      <c r="V7" s="61">
        <v>29.1</v>
      </c>
      <c r="W7" s="61">
        <v>9.4</v>
      </c>
      <c r="X7" s="61">
        <v>9.9</v>
      </c>
      <c r="Y7" s="61">
        <v>9.9</v>
      </c>
      <c r="AA7" s="2">
        <f t="shared" ref="AA7:AA70" si="0">AVERAGE(AB7:AC7)</f>
        <v>0.98</v>
      </c>
      <c r="AB7" s="2">
        <f t="shared" ref="AB7:AB70" si="1">ABS(T7/10)</f>
        <v>0.99</v>
      </c>
      <c r="AC7" s="2">
        <f t="shared" ref="AC7:AC70" si="2">ABS(U7/10)</f>
        <v>0.97</v>
      </c>
      <c r="AD7" s="2">
        <f t="shared" ref="AD7:AD70" si="3">AVERAGE(AE7:AG7)</f>
        <v>0.97333333333333327</v>
      </c>
      <c r="AE7" s="2">
        <f t="shared" ref="AE7:AE70" si="4">ABS(W7/10)</f>
        <v>0.94000000000000006</v>
      </c>
      <c r="AF7" s="2">
        <f t="shared" ref="AF7:AF70" si="5">ABS(X7/10)</f>
        <v>0.99</v>
      </c>
      <c r="AG7" s="2">
        <f t="shared" ref="AG7:AG70" si="6">ABS(Y7/10)</f>
        <v>0.99</v>
      </c>
    </row>
    <row r="8" spans="1:33" s="16" customFormat="1" ht="78.75" x14ac:dyDescent="0.25">
      <c r="A8" s="3">
        <v>3</v>
      </c>
      <c r="B8" s="19" t="s">
        <v>519</v>
      </c>
      <c r="C8" s="19" t="s">
        <v>518</v>
      </c>
      <c r="D8" s="19" t="s">
        <v>517</v>
      </c>
      <c r="E8" s="62">
        <v>66.580505050505053</v>
      </c>
      <c r="F8" s="62">
        <v>14.225</v>
      </c>
      <c r="G8" s="62">
        <v>3.7250000000000001</v>
      </c>
      <c r="H8" s="62">
        <v>5</v>
      </c>
      <c r="I8" s="62">
        <v>5.5</v>
      </c>
      <c r="J8" s="62">
        <v>0</v>
      </c>
      <c r="K8" s="62">
        <v>17.3</v>
      </c>
      <c r="L8" s="62">
        <v>2.5</v>
      </c>
      <c r="M8" s="62">
        <v>7</v>
      </c>
      <c r="N8" s="62">
        <v>1</v>
      </c>
      <c r="O8" s="62">
        <v>0</v>
      </c>
      <c r="P8" s="62">
        <v>2.8</v>
      </c>
      <c r="Q8" s="62">
        <v>1</v>
      </c>
      <c r="R8" s="62">
        <v>3</v>
      </c>
      <c r="S8" s="62">
        <v>15.95959595959596</v>
      </c>
      <c r="T8" s="62">
        <v>8.2828282828282838</v>
      </c>
      <c r="U8" s="62">
        <v>7.6767676767676765</v>
      </c>
      <c r="V8" s="62">
        <v>19.09090909090909</v>
      </c>
      <c r="W8" s="62">
        <v>4.2424242424242422</v>
      </c>
      <c r="X8" s="62">
        <v>7.4747474747474749</v>
      </c>
      <c r="Y8" s="62">
        <v>7.3737373737373737</v>
      </c>
      <c r="AA8" s="2">
        <f t="shared" si="0"/>
        <v>0.79797979797979801</v>
      </c>
      <c r="AB8" s="2">
        <f t="shared" si="1"/>
        <v>0.8282828282828284</v>
      </c>
      <c r="AC8" s="2">
        <f t="shared" si="2"/>
        <v>0.76767676767676762</v>
      </c>
      <c r="AD8" s="2">
        <f t="shared" si="3"/>
        <v>0.63636363636363635</v>
      </c>
      <c r="AE8" s="2">
        <f t="shared" si="4"/>
        <v>0.4242424242424242</v>
      </c>
      <c r="AF8" s="2">
        <f t="shared" si="5"/>
        <v>0.74747474747474751</v>
      </c>
      <c r="AG8" s="2">
        <f t="shared" si="6"/>
        <v>0.73737373737373735</v>
      </c>
    </row>
    <row r="9" spans="1:33" s="16" customFormat="1" ht="78.75" x14ac:dyDescent="0.25">
      <c r="A9" s="3">
        <v>4</v>
      </c>
      <c r="B9" s="19" t="s">
        <v>516</v>
      </c>
      <c r="C9" s="19" t="s">
        <v>515</v>
      </c>
      <c r="D9" s="19" t="s">
        <v>514</v>
      </c>
      <c r="E9" s="62">
        <v>65.3</v>
      </c>
      <c r="F9" s="62">
        <v>14.75</v>
      </c>
      <c r="G9" s="62">
        <v>4.25</v>
      </c>
      <c r="H9" s="62">
        <v>9</v>
      </c>
      <c r="I9" s="62">
        <v>1.5</v>
      </c>
      <c r="J9" s="62">
        <v>0</v>
      </c>
      <c r="K9" s="62">
        <v>11.8</v>
      </c>
      <c r="L9" s="62">
        <v>1.5</v>
      </c>
      <c r="M9" s="62">
        <v>3</v>
      </c>
      <c r="N9" s="62">
        <v>2.5</v>
      </c>
      <c r="O9" s="62">
        <v>0</v>
      </c>
      <c r="P9" s="62">
        <v>3.3</v>
      </c>
      <c r="Q9" s="62">
        <v>0</v>
      </c>
      <c r="R9" s="62">
        <v>1.5</v>
      </c>
      <c r="S9" s="62">
        <v>17</v>
      </c>
      <c r="T9" s="62">
        <v>9</v>
      </c>
      <c r="U9" s="62">
        <v>8</v>
      </c>
      <c r="V9" s="62">
        <v>22</v>
      </c>
      <c r="W9" s="62">
        <v>6.5</v>
      </c>
      <c r="X9" s="62">
        <v>7.5</v>
      </c>
      <c r="Y9" s="62">
        <v>8</v>
      </c>
      <c r="AA9" s="2">
        <f t="shared" si="0"/>
        <v>0.85000000000000009</v>
      </c>
      <c r="AB9" s="2">
        <f t="shared" si="1"/>
        <v>0.9</v>
      </c>
      <c r="AC9" s="2">
        <f t="shared" si="2"/>
        <v>0.8</v>
      </c>
      <c r="AD9" s="2">
        <f t="shared" si="3"/>
        <v>0.73333333333333339</v>
      </c>
      <c r="AE9" s="2">
        <f t="shared" si="4"/>
        <v>0.65</v>
      </c>
      <c r="AF9" s="2">
        <f t="shared" si="5"/>
        <v>0.75</v>
      </c>
      <c r="AG9" s="2">
        <f t="shared" si="6"/>
        <v>0.8</v>
      </c>
    </row>
    <row r="10" spans="1:33" s="16" customFormat="1" ht="78.75" x14ac:dyDescent="0.25">
      <c r="A10" s="3">
        <v>5</v>
      </c>
      <c r="B10" s="19" t="s">
        <v>513</v>
      </c>
      <c r="C10" s="19" t="s">
        <v>512</v>
      </c>
      <c r="D10" s="19" t="s">
        <v>511</v>
      </c>
      <c r="E10" s="62">
        <v>66.202727272727287</v>
      </c>
      <c r="F10" s="62">
        <v>4.625</v>
      </c>
      <c r="G10" s="62">
        <v>3.125</v>
      </c>
      <c r="H10" s="62">
        <v>0</v>
      </c>
      <c r="I10" s="62">
        <v>1.5</v>
      </c>
      <c r="J10" s="62">
        <v>0</v>
      </c>
      <c r="K10" s="62">
        <v>14.3</v>
      </c>
      <c r="L10" s="62">
        <v>2.5</v>
      </c>
      <c r="M10" s="62">
        <v>3.5</v>
      </c>
      <c r="N10" s="62">
        <v>3</v>
      </c>
      <c r="O10" s="62">
        <v>0</v>
      </c>
      <c r="P10" s="62">
        <v>0.8</v>
      </c>
      <c r="Q10" s="62">
        <v>0</v>
      </c>
      <c r="R10" s="62">
        <v>4.5</v>
      </c>
      <c r="S10" s="62">
        <v>18.90909090909091</v>
      </c>
      <c r="T10" s="62">
        <v>9.6363636363636367</v>
      </c>
      <c r="U10" s="62">
        <v>9.2727272727272734</v>
      </c>
      <c r="V10" s="62">
        <v>28.363636363636367</v>
      </c>
      <c r="W10" s="62">
        <v>8.7272727272727266</v>
      </c>
      <c r="X10" s="62">
        <v>9.8181818181818183</v>
      </c>
      <c r="Y10" s="62">
        <v>9.8181818181818183</v>
      </c>
      <c r="AA10" s="2">
        <f t="shared" si="0"/>
        <v>0.94545454545454555</v>
      </c>
      <c r="AB10" s="2">
        <f t="shared" si="1"/>
        <v>0.96363636363636362</v>
      </c>
      <c r="AC10" s="2">
        <f t="shared" si="2"/>
        <v>0.92727272727272736</v>
      </c>
      <c r="AD10" s="2">
        <f t="shared" si="3"/>
        <v>0.94545454545454544</v>
      </c>
      <c r="AE10" s="2">
        <f t="shared" si="4"/>
        <v>0.87272727272727268</v>
      </c>
      <c r="AF10" s="2">
        <f t="shared" si="5"/>
        <v>0.98181818181818181</v>
      </c>
      <c r="AG10" s="2">
        <f t="shared" si="6"/>
        <v>0.98181818181818181</v>
      </c>
    </row>
    <row r="11" spans="1:33" s="2" customFormat="1" ht="63" x14ac:dyDescent="0.25">
      <c r="A11" s="3">
        <v>6</v>
      </c>
      <c r="B11" s="3" t="s">
        <v>510</v>
      </c>
      <c r="C11" s="3" t="s">
        <v>509</v>
      </c>
      <c r="D11" s="3">
        <v>3823020199</v>
      </c>
      <c r="E11" s="61">
        <v>71.3</v>
      </c>
      <c r="F11" s="61">
        <v>17.649999999999999</v>
      </c>
      <c r="G11" s="61">
        <v>1.65</v>
      </c>
      <c r="H11" s="61">
        <v>8</v>
      </c>
      <c r="I11" s="61">
        <v>3</v>
      </c>
      <c r="J11" s="61">
        <v>5</v>
      </c>
      <c r="K11" s="61">
        <v>12.5</v>
      </c>
      <c r="L11" s="61">
        <v>4</v>
      </c>
      <c r="M11" s="61">
        <v>6</v>
      </c>
      <c r="N11" s="61">
        <v>0</v>
      </c>
      <c r="O11" s="61">
        <v>2</v>
      </c>
      <c r="P11" s="61">
        <v>0</v>
      </c>
      <c r="Q11" s="61">
        <v>0</v>
      </c>
      <c r="R11" s="61">
        <v>0.5</v>
      </c>
      <c r="S11" s="61">
        <v>17.8</v>
      </c>
      <c r="T11" s="61">
        <v>8.9</v>
      </c>
      <c r="U11" s="61">
        <v>8.9</v>
      </c>
      <c r="V11" s="61">
        <v>23.3</v>
      </c>
      <c r="W11" s="61">
        <v>4.4000000000000004</v>
      </c>
      <c r="X11" s="61">
        <v>10</v>
      </c>
      <c r="Y11" s="61">
        <v>8.9</v>
      </c>
      <c r="AA11" s="2">
        <f t="shared" si="0"/>
        <v>0.89</v>
      </c>
      <c r="AB11" s="2">
        <f t="shared" si="1"/>
        <v>0.89</v>
      </c>
      <c r="AC11" s="2">
        <f t="shared" si="2"/>
        <v>0.89</v>
      </c>
      <c r="AD11" s="2">
        <f t="shared" si="3"/>
        <v>0.77666666666666673</v>
      </c>
      <c r="AE11" s="2">
        <f t="shared" si="4"/>
        <v>0.44000000000000006</v>
      </c>
      <c r="AF11" s="2">
        <f t="shared" si="5"/>
        <v>1</v>
      </c>
      <c r="AG11" s="2">
        <f t="shared" si="6"/>
        <v>0.89</v>
      </c>
    </row>
    <row r="12" spans="1:33" s="2" customFormat="1" ht="63" x14ac:dyDescent="0.25">
      <c r="A12" s="3">
        <v>7</v>
      </c>
      <c r="B12" s="3" t="s">
        <v>508</v>
      </c>
      <c r="C12" s="3" t="s">
        <v>507</v>
      </c>
      <c r="D12" s="3">
        <v>3823029593</v>
      </c>
      <c r="E12" s="61">
        <f>F12+K12+T12+U12+W12+X12+Y12</f>
        <v>51.9</v>
      </c>
      <c r="F12" s="61">
        <v>1.9</v>
      </c>
      <c r="G12" s="61">
        <v>1.9</v>
      </c>
      <c r="H12" s="61">
        <v>0</v>
      </c>
      <c r="I12" s="61">
        <v>0</v>
      </c>
      <c r="J12" s="61">
        <v>0</v>
      </c>
      <c r="K12" s="61">
        <v>12</v>
      </c>
      <c r="L12" s="61">
        <v>3</v>
      </c>
      <c r="M12" s="61">
        <v>3</v>
      </c>
      <c r="N12" s="61">
        <v>0</v>
      </c>
      <c r="O12" s="61">
        <v>0</v>
      </c>
      <c r="P12" s="61">
        <v>0</v>
      </c>
      <c r="Q12" s="61">
        <v>0</v>
      </c>
      <c r="R12" s="61">
        <v>6</v>
      </c>
      <c r="S12" s="61">
        <v>18</v>
      </c>
      <c r="T12" s="61">
        <v>8</v>
      </c>
      <c r="U12" s="61">
        <v>10</v>
      </c>
      <c r="V12" s="61">
        <v>20</v>
      </c>
      <c r="W12" s="61">
        <v>6</v>
      </c>
      <c r="X12" s="61">
        <v>6</v>
      </c>
      <c r="Y12" s="61">
        <v>8</v>
      </c>
      <c r="AA12" s="2">
        <f t="shared" si="0"/>
        <v>0.9</v>
      </c>
      <c r="AB12" s="2">
        <f t="shared" si="1"/>
        <v>0.8</v>
      </c>
      <c r="AC12" s="2">
        <f t="shared" si="2"/>
        <v>1</v>
      </c>
      <c r="AD12" s="2">
        <f t="shared" si="3"/>
        <v>0.66666666666666663</v>
      </c>
      <c r="AE12" s="2">
        <f t="shared" si="4"/>
        <v>0.6</v>
      </c>
      <c r="AF12" s="2">
        <f t="shared" si="5"/>
        <v>0.6</v>
      </c>
      <c r="AG12" s="2">
        <f t="shared" si="6"/>
        <v>0.8</v>
      </c>
    </row>
    <row r="13" spans="1:33" s="2" customFormat="1" ht="63" x14ac:dyDescent="0.25">
      <c r="A13" s="3">
        <v>8</v>
      </c>
      <c r="B13" s="3" t="s">
        <v>506</v>
      </c>
      <c r="C13" s="3" t="s">
        <v>504</v>
      </c>
      <c r="D13" s="3">
        <v>3823029650</v>
      </c>
      <c r="E13" s="61">
        <v>80.8</v>
      </c>
      <c r="F13" s="61">
        <v>16.3</v>
      </c>
      <c r="G13" s="61">
        <v>3.3</v>
      </c>
      <c r="H13" s="61">
        <v>5</v>
      </c>
      <c r="I13" s="61">
        <v>3</v>
      </c>
      <c r="J13" s="61">
        <v>5</v>
      </c>
      <c r="K13" s="61">
        <v>15.5</v>
      </c>
      <c r="L13" s="61">
        <v>7</v>
      </c>
      <c r="M13" s="61">
        <v>7</v>
      </c>
      <c r="N13" s="61">
        <v>0</v>
      </c>
      <c r="O13" s="61">
        <v>0</v>
      </c>
      <c r="P13" s="61">
        <v>0</v>
      </c>
      <c r="Q13" s="61">
        <v>0</v>
      </c>
      <c r="R13" s="61">
        <v>1.5</v>
      </c>
      <c r="S13" s="61">
        <v>19.600000000000001</v>
      </c>
      <c r="T13" s="61">
        <v>9.8000000000000007</v>
      </c>
      <c r="U13" s="61">
        <v>9.8000000000000007</v>
      </c>
      <c r="V13" s="61">
        <v>29.4</v>
      </c>
      <c r="W13" s="61">
        <v>9.4</v>
      </c>
      <c r="X13" s="61">
        <v>10</v>
      </c>
      <c r="Y13" s="61">
        <v>10</v>
      </c>
      <c r="AA13" s="2">
        <f t="shared" si="0"/>
        <v>0.98000000000000009</v>
      </c>
      <c r="AB13" s="2">
        <f t="shared" si="1"/>
        <v>0.98000000000000009</v>
      </c>
      <c r="AC13" s="2">
        <f t="shared" si="2"/>
        <v>0.98000000000000009</v>
      </c>
      <c r="AD13" s="2">
        <f t="shared" si="3"/>
        <v>0.98</v>
      </c>
      <c r="AE13" s="2">
        <f t="shared" si="4"/>
        <v>0.94000000000000006</v>
      </c>
      <c r="AF13" s="2">
        <f t="shared" si="5"/>
        <v>1</v>
      </c>
      <c r="AG13" s="2">
        <f t="shared" si="6"/>
        <v>1</v>
      </c>
    </row>
    <row r="14" spans="1:33" s="2" customFormat="1" ht="63" x14ac:dyDescent="0.25">
      <c r="A14" s="3">
        <v>9</v>
      </c>
      <c r="B14" s="3" t="s">
        <v>505</v>
      </c>
      <c r="C14" s="3" t="s">
        <v>504</v>
      </c>
      <c r="D14" s="3">
        <v>3823029635</v>
      </c>
      <c r="E14" s="61">
        <v>81.400000000000006</v>
      </c>
      <c r="F14" s="61">
        <v>21.4</v>
      </c>
      <c r="G14" s="61">
        <v>6.4</v>
      </c>
      <c r="H14" s="61">
        <v>7</v>
      </c>
      <c r="I14" s="61">
        <v>3</v>
      </c>
      <c r="J14" s="61">
        <v>5</v>
      </c>
      <c r="K14" s="61">
        <v>18</v>
      </c>
      <c r="L14" s="61">
        <v>6</v>
      </c>
      <c r="M14" s="61">
        <v>6</v>
      </c>
      <c r="N14" s="61">
        <v>2</v>
      </c>
      <c r="O14" s="61">
        <v>0</v>
      </c>
      <c r="P14" s="61">
        <v>0</v>
      </c>
      <c r="Q14" s="61">
        <v>2</v>
      </c>
      <c r="R14" s="61">
        <v>2</v>
      </c>
      <c r="S14" s="61">
        <v>19.5</v>
      </c>
      <c r="T14" s="61">
        <v>9.5</v>
      </c>
      <c r="U14" s="61">
        <v>10</v>
      </c>
      <c r="V14" s="61">
        <v>22.5</v>
      </c>
      <c r="W14" s="61">
        <v>5.8</v>
      </c>
      <c r="X14" s="61">
        <v>8.5</v>
      </c>
      <c r="Y14" s="61">
        <v>8.1999999999999993</v>
      </c>
      <c r="AA14" s="2">
        <f t="shared" si="0"/>
        <v>0.97499999999999998</v>
      </c>
      <c r="AB14" s="2">
        <f t="shared" si="1"/>
        <v>0.95</v>
      </c>
      <c r="AC14" s="2">
        <f t="shared" si="2"/>
        <v>1</v>
      </c>
      <c r="AD14" s="2">
        <f t="shared" si="3"/>
        <v>0.75</v>
      </c>
      <c r="AE14" s="2">
        <f t="shared" si="4"/>
        <v>0.57999999999999996</v>
      </c>
      <c r="AF14" s="2">
        <f t="shared" si="5"/>
        <v>0.85</v>
      </c>
      <c r="AG14" s="2">
        <f t="shared" si="6"/>
        <v>0.82</v>
      </c>
    </row>
    <row r="15" spans="1:33" s="2" customFormat="1" ht="63" x14ac:dyDescent="0.25">
      <c r="A15" s="3">
        <v>10</v>
      </c>
      <c r="B15" s="3" t="s">
        <v>502</v>
      </c>
      <c r="C15" s="3" t="s">
        <v>503</v>
      </c>
      <c r="D15" s="3">
        <v>3823029794</v>
      </c>
      <c r="E15" s="61">
        <v>52.3</v>
      </c>
      <c r="F15" s="61">
        <v>1.05</v>
      </c>
      <c r="G15" s="61">
        <v>1.05</v>
      </c>
      <c r="H15" s="61">
        <v>0</v>
      </c>
      <c r="I15" s="61">
        <v>0</v>
      </c>
      <c r="J15" s="61">
        <v>0</v>
      </c>
      <c r="K15" s="61">
        <v>2</v>
      </c>
      <c r="L15" s="61">
        <v>0</v>
      </c>
      <c r="M15" s="61">
        <v>2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20</v>
      </c>
      <c r="T15" s="61">
        <v>10</v>
      </c>
      <c r="U15" s="61">
        <v>10</v>
      </c>
      <c r="V15" s="61">
        <v>29.2</v>
      </c>
      <c r="W15" s="61">
        <v>9.6</v>
      </c>
      <c r="X15" s="61">
        <v>9.6</v>
      </c>
      <c r="Y15" s="61">
        <v>10</v>
      </c>
      <c r="AA15" s="2">
        <f t="shared" si="0"/>
        <v>1</v>
      </c>
      <c r="AB15" s="2">
        <f t="shared" si="1"/>
        <v>1</v>
      </c>
      <c r="AC15" s="2">
        <f t="shared" si="2"/>
        <v>1</v>
      </c>
      <c r="AD15" s="2">
        <f t="shared" si="3"/>
        <v>0.97333333333333327</v>
      </c>
      <c r="AE15" s="2">
        <f t="shared" si="4"/>
        <v>0.96</v>
      </c>
      <c r="AF15" s="2">
        <f t="shared" si="5"/>
        <v>0.96</v>
      </c>
      <c r="AG15" s="2">
        <f t="shared" si="6"/>
        <v>1</v>
      </c>
    </row>
    <row r="16" spans="1:33" s="2" customFormat="1" ht="63" x14ac:dyDescent="0.25">
      <c r="A16" s="3">
        <v>11</v>
      </c>
      <c r="B16" s="3" t="s">
        <v>502</v>
      </c>
      <c r="C16" s="3" t="s">
        <v>501</v>
      </c>
      <c r="D16" s="3">
        <v>3823029787</v>
      </c>
      <c r="E16" s="61">
        <v>81.7</v>
      </c>
      <c r="F16" s="61">
        <v>19.05</v>
      </c>
      <c r="G16" s="61">
        <v>4.05</v>
      </c>
      <c r="H16" s="61">
        <v>5</v>
      </c>
      <c r="I16" s="61">
        <v>5</v>
      </c>
      <c r="J16" s="61">
        <v>5</v>
      </c>
      <c r="K16" s="61">
        <v>16</v>
      </c>
      <c r="L16" s="61">
        <v>7</v>
      </c>
      <c r="M16" s="61">
        <v>9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20</v>
      </c>
      <c r="T16" s="61">
        <v>10</v>
      </c>
      <c r="U16" s="61">
        <v>10</v>
      </c>
      <c r="V16" s="61">
        <v>26.7</v>
      </c>
      <c r="W16" s="61">
        <v>6.7</v>
      </c>
      <c r="X16" s="61">
        <v>10</v>
      </c>
      <c r="Y16" s="61">
        <v>10</v>
      </c>
      <c r="AA16" s="2">
        <f t="shared" si="0"/>
        <v>1</v>
      </c>
      <c r="AB16" s="2">
        <f t="shared" si="1"/>
        <v>1</v>
      </c>
      <c r="AC16" s="2">
        <f t="shared" si="2"/>
        <v>1</v>
      </c>
      <c r="AD16" s="2">
        <f t="shared" si="3"/>
        <v>0.89</v>
      </c>
      <c r="AE16" s="2">
        <f t="shared" si="4"/>
        <v>0.67</v>
      </c>
      <c r="AF16" s="2">
        <f t="shared" si="5"/>
        <v>1</v>
      </c>
      <c r="AG16" s="2">
        <f t="shared" si="6"/>
        <v>1</v>
      </c>
    </row>
    <row r="17" spans="1:33" s="2" customFormat="1" ht="63" x14ac:dyDescent="0.25">
      <c r="A17" s="3">
        <v>12</v>
      </c>
      <c r="B17" s="3" t="s">
        <v>500</v>
      </c>
      <c r="C17" s="3" t="s">
        <v>499</v>
      </c>
      <c r="D17" s="3">
        <v>3823029667</v>
      </c>
      <c r="E17" s="61">
        <v>68.8</v>
      </c>
      <c r="F17" s="61">
        <v>24.3</v>
      </c>
      <c r="G17" s="61">
        <v>7.3</v>
      </c>
      <c r="H17" s="61">
        <v>9</v>
      </c>
      <c r="I17" s="61">
        <v>3</v>
      </c>
      <c r="J17" s="61">
        <v>5</v>
      </c>
      <c r="K17" s="61">
        <v>14.5</v>
      </c>
      <c r="L17" s="61">
        <v>5</v>
      </c>
      <c r="M17" s="61">
        <v>7</v>
      </c>
      <c r="N17" s="61">
        <v>0</v>
      </c>
      <c r="O17" s="61">
        <v>2</v>
      </c>
      <c r="P17" s="61">
        <v>0</v>
      </c>
      <c r="Q17" s="61">
        <v>0</v>
      </c>
      <c r="R17" s="61">
        <v>0.5</v>
      </c>
      <c r="S17" s="61">
        <v>15</v>
      </c>
      <c r="T17" s="61">
        <v>10</v>
      </c>
      <c r="U17" s="61">
        <v>5</v>
      </c>
      <c r="V17" s="61">
        <v>15</v>
      </c>
      <c r="W17" s="61">
        <v>5</v>
      </c>
      <c r="X17" s="61">
        <v>5</v>
      </c>
      <c r="Y17" s="61">
        <v>5</v>
      </c>
      <c r="AA17" s="2">
        <f t="shared" si="0"/>
        <v>0.75</v>
      </c>
      <c r="AB17" s="2">
        <f t="shared" si="1"/>
        <v>1</v>
      </c>
      <c r="AC17" s="2">
        <f t="shared" si="2"/>
        <v>0.5</v>
      </c>
      <c r="AD17" s="2">
        <f t="shared" si="3"/>
        <v>0.5</v>
      </c>
      <c r="AE17" s="2">
        <f t="shared" si="4"/>
        <v>0.5</v>
      </c>
      <c r="AF17" s="2">
        <f t="shared" si="5"/>
        <v>0.5</v>
      </c>
      <c r="AG17" s="2">
        <f t="shared" si="6"/>
        <v>0.5</v>
      </c>
    </row>
    <row r="18" spans="1:33" s="2" customFormat="1" ht="78.75" x14ac:dyDescent="0.25">
      <c r="A18" s="3">
        <v>13</v>
      </c>
      <c r="B18" s="3" t="s">
        <v>498</v>
      </c>
      <c r="C18" s="3" t="s">
        <v>497</v>
      </c>
      <c r="D18" s="3">
        <v>3823029699</v>
      </c>
      <c r="E18" s="61">
        <v>102.1</v>
      </c>
      <c r="F18" s="61">
        <v>25.6</v>
      </c>
      <c r="G18" s="61">
        <v>6.6</v>
      </c>
      <c r="H18" s="61">
        <v>9</v>
      </c>
      <c r="I18" s="61">
        <v>5</v>
      </c>
      <c r="J18" s="61">
        <v>5</v>
      </c>
      <c r="K18" s="61">
        <v>34</v>
      </c>
      <c r="L18" s="61">
        <v>7</v>
      </c>
      <c r="M18" s="61">
        <v>9</v>
      </c>
      <c r="N18" s="61">
        <v>4</v>
      </c>
      <c r="O18" s="61">
        <v>4</v>
      </c>
      <c r="P18" s="61">
        <v>5</v>
      </c>
      <c r="Q18" s="61">
        <v>2</v>
      </c>
      <c r="R18" s="61">
        <v>3</v>
      </c>
      <c r="S18" s="61">
        <v>15</v>
      </c>
      <c r="T18" s="61">
        <v>7.5</v>
      </c>
      <c r="U18" s="61">
        <v>7.5</v>
      </c>
      <c r="V18" s="61">
        <v>27.5</v>
      </c>
      <c r="W18" s="61">
        <v>7.5</v>
      </c>
      <c r="X18" s="61">
        <v>10</v>
      </c>
      <c r="Y18" s="61">
        <v>10</v>
      </c>
      <c r="AA18" s="2">
        <f t="shared" si="0"/>
        <v>0.75</v>
      </c>
      <c r="AB18" s="2">
        <f t="shared" si="1"/>
        <v>0.75</v>
      </c>
      <c r="AC18" s="2">
        <f t="shared" si="2"/>
        <v>0.75</v>
      </c>
      <c r="AD18" s="2">
        <f t="shared" si="3"/>
        <v>0.91666666666666663</v>
      </c>
      <c r="AE18" s="2">
        <f t="shared" si="4"/>
        <v>0.75</v>
      </c>
      <c r="AF18" s="2">
        <f t="shared" si="5"/>
        <v>1</v>
      </c>
      <c r="AG18" s="2">
        <f t="shared" si="6"/>
        <v>1</v>
      </c>
    </row>
    <row r="19" spans="1:33" s="2" customFormat="1" ht="63" x14ac:dyDescent="0.25">
      <c r="A19" s="3">
        <v>14</v>
      </c>
      <c r="B19" s="3" t="s">
        <v>496</v>
      </c>
      <c r="C19" s="3" t="s">
        <v>495</v>
      </c>
      <c r="D19" s="3">
        <v>3823029642</v>
      </c>
      <c r="E19" s="61">
        <v>79.5</v>
      </c>
      <c r="F19" s="61">
        <v>23.4</v>
      </c>
      <c r="G19" s="61">
        <v>4.4000000000000004</v>
      </c>
      <c r="H19" s="61">
        <v>9</v>
      </c>
      <c r="I19" s="61">
        <v>5</v>
      </c>
      <c r="J19" s="61">
        <v>5</v>
      </c>
      <c r="K19" s="61">
        <v>13</v>
      </c>
      <c r="L19" s="61">
        <v>5</v>
      </c>
      <c r="M19" s="61">
        <v>7</v>
      </c>
      <c r="N19" s="61">
        <v>0</v>
      </c>
      <c r="O19" s="61">
        <v>0</v>
      </c>
      <c r="P19" s="61">
        <v>0</v>
      </c>
      <c r="Q19" s="61">
        <v>0</v>
      </c>
      <c r="R19" s="61">
        <v>1</v>
      </c>
      <c r="S19" s="61">
        <v>18.399999999999999</v>
      </c>
      <c r="T19" s="61">
        <v>8.9</v>
      </c>
      <c r="U19" s="61">
        <v>9.5</v>
      </c>
      <c r="V19" s="61">
        <v>24.7</v>
      </c>
      <c r="W19" s="61">
        <v>7.4</v>
      </c>
      <c r="X19" s="61">
        <v>8.9</v>
      </c>
      <c r="Y19" s="61">
        <v>8.4</v>
      </c>
      <c r="AA19" s="2">
        <f t="shared" si="0"/>
        <v>0.91999999999999993</v>
      </c>
      <c r="AB19" s="2">
        <f t="shared" si="1"/>
        <v>0.89</v>
      </c>
      <c r="AC19" s="2">
        <f t="shared" si="2"/>
        <v>0.95</v>
      </c>
      <c r="AD19" s="2">
        <f t="shared" si="3"/>
        <v>0.82333333333333325</v>
      </c>
      <c r="AE19" s="2">
        <f t="shared" si="4"/>
        <v>0.74</v>
      </c>
      <c r="AF19" s="2">
        <f t="shared" si="5"/>
        <v>0.89</v>
      </c>
      <c r="AG19" s="2">
        <f t="shared" si="6"/>
        <v>0.84000000000000008</v>
      </c>
    </row>
    <row r="20" spans="1:33" s="2" customFormat="1" ht="63" x14ac:dyDescent="0.25">
      <c r="A20" s="3">
        <v>15</v>
      </c>
      <c r="B20" s="3" t="s">
        <v>494</v>
      </c>
      <c r="C20" s="3" t="s">
        <v>493</v>
      </c>
      <c r="D20" s="3">
        <v>3823033832</v>
      </c>
      <c r="E20" s="61">
        <v>74.099999999999994</v>
      </c>
      <c r="F20" s="61">
        <v>19.05</v>
      </c>
      <c r="G20" s="61">
        <v>2.0499999999999998</v>
      </c>
      <c r="H20" s="61">
        <v>7</v>
      </c>
      <c r="I20" s="61">
        <v>5</v>
      </c>
      <c r="J20" s="61">
        <v>5</v>
      </c>
      <c r="K20" s="61">
        <v>11</v>
      </c>
      <c r="L20" s="61">
        <v>5</v>
      </c>
      <c r="M20" s="61">
        <v>3</v>
      </c>
      <c r="N20" s="61">
        <v>0</v>
      </c>
      <c r="O20" s="61">
        <v>0</v>
      </c>
      <c r="P20" s="61">
        <v>2.5</v>
      </c>
      <c r="Q20" s="61">
        <v>0</v>
      </c>
      <c r="R20" s="61">
        <v>0.5</v>
      </c>
      <c r="S20" s="61">
        <v>17.399999999999999</v>
      </c>
      <c r="T20" s="61">
        <v>8.6999999999999993</v>
      </c>
      <c r="U20" s="61">
        <v>8.6999999999999993</v>
      </c>
      <c r="V20" s="61">
        <v>26.7</v>
      </c>
      <c r="W20" s="61">
        <v>9.3000000000000007</v>
      </c>
      <c r="X20" s="61">
        <v>8.6999999999999993</v>
      </c>
      <c r="Y20" s="61">
        <v>8.6999999999999993</v>
      </c>
      <c r="AA20" s="2">
        <f t="shared" si="0"/>
        <v>0.86999999999999988</v>
      </c>
      <c r="AB20" s="2">
        <f t="shared" si="1"/>
        <v>0.86999999999999988</v>
      </c>
      <c r="AC20" s="2">
        <f t="shared" si="2"/>
        <v>0.86999999999999988</v>
      </c>
      <c r="AD20" s="2">
        <f t="shared" si="3"/>
        <v>0.89</v>
      </c>
      <c r="AE20" s="2">
        <f t="shared" si="4"/>
        <v>0.93</v>
      </c>
      <c r="AF20" s="2">
        <f t="shared" si="5"/>
        <v>0.86999999999999988</v>
      </c>
      <c r="AG20" s="2">
        <f t="shared" si="6"/>
        <v>0.86999999999999988</v>
      </c>
    </row>
    <row r="21" spans="1:33" s="2" customFormat="1" ht="63" x14ac:dyDescent="0.25">
      <c r="A21" s="3">
        <v>16</v>
      </c>
      <c r="B21" s="3" t="s">
        <v>492</v>
      </c>
      <c r="C21" s="3" t="s">
        <v>491</v>
      </c>
      <c r="D21" s="3">
        <v>3823029730</v>
      </c>
      <c r="E21" s="61">
        <v>73.900000000000006</v>
      </c>
      <c r="F21" s="61">
        <v>16.05</v>
      </c>
      <c r="G21" s="61">
        <v>2.0499999999999998</v>
      </c>
      <c r="H21" s="61">
        <v>6</v>
      </c>
      <c r="I21" s="61">
        <v>3</v>
      </c>
      <c r="J21" s="61">
        <v>5</v>
      </c>
      <c r="K21" s="61">
        <v>14</v>
      </c>
      <c r="L21" s="61">
        <v>5</v>
      </c>
      <c r="M21" s="61">
        <v>7</v>
      </c>
      <c r="N21" s="61">
        <v>0</v>
      </c>
      <c r="O21" s="61">
        <v>0</v>
      </c>
      <c r="P21" s="61">
        <v>0</v>
      </c>
      <c r="Q21" s="61">
        <v>2</v>
      </c>
      <c r="R21" s="61">
        <v>0</v>
      </c>
      <c r="S21" s="61">
        <v>18.200000000000003</v>
      </c>
      <c r="T21" s="61">
        <v>9.4</v>
      </c>
      <c r="U21" s="61">
        <v>8.8000000000000007</v>
      </c>
      <c r="V21" s="61">
        <v>25.6</v>
      </c>
      <c r="W21" s="61">
        <v>7.5</v>
      </c>
      <c r="X21" s="61">
        <v>8.75</v>
      </c>
      <c r="Y21" s="61">
        <v>9.4</v>
      </c>
      <c r="AA21" s="2">
        <f t="shared" si="0"/>
        <v>0.91000000000000014</v>
      </c>
      <c r="AB21" s="2">
        <f t="shared" si="1"/>
        <v>0.94000000000000006</v>
      </c>
      <c r="AC21" s="2">
        <f t="shared" si="2"/>
        <v>0.88000000000000012</v>
      </c>
      <c r="AD21" s="2">
        <f t="shared" si="3"/>
        <v>0.85499999999999998</v>
      </c>
      <c r="AE21" s="2">
        <f t="shared" si="4"/>
        <v>0.75</v>
      </c>
      <c r="AF21" s="2">
        <f t="shared" si="5"/>
        <v>0.875</v>
      </c>
      <c r="AG21" s="2">
        <f t="shared" si="6"/>
        <v>0.94000000000000006</v>
      </c>
    </row>
    <row r="22" spans="1:33" s="2" customFormat="1" ht="63" x14ac:dyDescent="0.25">
      <c r="A22" s="3">
        <v>17</v>
      </c>
      <c r="B22" s="3" t="s">
        <v>490</v>
      </c>
      <c r="C22" s="3" t="s">
        <v>489</v>
      </c>
      <c r="D22" s="3">
        <v>3823029610</v>
      </c>
      <c r="E22" s="61">
        <v>103.1</v>
      </c>
      <c r="F22" s="61">
        <v>25.9</v>
      </c>
      <c r="G22" s="61">
        <v>5.9</v>
      </c>
      <c r="H22" s="61">
        <v>9</v>
      </c>
      <c r="I22" s="61">
        <v>6</v>
      </c>
      <c r="J22" s="61">
        <v>5</v>
      </c>
      <c r="K22" s="61">
        <v>28.5</v>
      </c>
      <c r="L22" s="61">
        <v>6</v>
      </c>
      <c r="M22" s="61">
        <v>8</v>
      </c>
      <c r="N22" s="61">
        <v>4</v>
      </c>
      <c r="O22" s="61">
        <v>6</v>
      </c>
      <c r="P22" s="61">
        <v>0</v>
      </c>
      <c r="Q22" s="61">
        <v>4</v>
      </c>
      <c r="R22" s="61">
        <v>0.5</v>
      </c>
      <c r="S22" s="61">
        <v>19.8</v>
      </c>
      <c r="T22" s="61">
        <v>9.9</v>
      </c>
      <c r="U22" s="61">
        <v>9.9</v>
      </c>
      <c r="V22" s="61">
        <v>28.9</v>
      </c>
      <c r="W22" s="61">
        <v>9.4</v>
      </c>
      <c r="X22" s="61">
        <v>9.8000000000000007</v>
      </c>
      <c r="Y22" s="61">
        <v>9.6999999999999993</v>
      </c>
      <c r="AA22" s="2">
        <f t="shared" si="0"/>
        <v>0.99</v>
      </c>
      <c r="AB22" s="2">
        <f t="shared" si="1"/>
        <v>0.99</v>
      </c>
      <c r="AC22" s="2">
        <f t="shared" si="2"/>
        <v>0.99</v>
      </c>
      <c r="AD22" s="2">
        <f t="shared" si="3"/>
        <v>0.96333333333333337</v>
      </c>
      <c r="AE22" s="2">
        <f t="shared" si="4"/>
        <v>0.94000000000000006</v>
      </c>
      <c r="AF22" s="2">
        <f t="shared" si="5"/>
        <v>0.98000000000000009</v>
      </c>
      <c r="AG22" s="2">
        <f t="shared" si="6"/>
        <v>0.97</v>
      </c>
    </row>
    <row r="23" spans="1:33" s="16" customFormat="1" ht="78.75" x14ac:dyDescent="0.25">
      <c r="A23" s="3">
        <v>18</v>
      </c>
      <c r="B23" s="19" t="s">
        <v>488</v>
      </c>
      <c r="C23" s="19" t="s">
        <v>487</v>
      </c>
      <c r="D23" s="19" t="s">
        <v>486</v>
      </c>
      <c r="E23" s="62">
        <v>88.312584269662921</v>
      </c>
      <c r="F23" s="62">
        <v>14.975</v>
      </c>
      <c r="G23" s="62">
        <v>5.4749999999999996</v>
      </c>
      <c r="H23" s="62">
        <v>7.5</v>
      </c>
      <c r="I23" s="62">
        <v>2</v>
      </c>
      <c r="J23" s="62">
        <v>0</v>
      </c>
      <c r="K23" s="62">
        <v>29.4</v>
      </c>
      <c r="L23" s="62">
        <v>5.5</v>
      </c>
      <c r="M23" s="62">
        <v>5.5</v>
      </c>
      <c r="N23" s="62">
        <v>2.5</v>
      </c>
      <c r="O23" s="62">
        <v>4.9000000000000004</v>
      </c>
      <c r="P23" s="62">
        <v>4.5</v>
      </c>
      <c r="Q23" s="62">
        <v>1</v>
      </c>
      <c r="R23" s="62">
        <v>5.5</v>
      </c>
      <c r="S23" s="62">
        <v>18.202247191011235</v>
      </c>
      <c r="T23" s="62">
        <v>8.8764044943820224</v>
      </c>
      <c r="U23" s="62">
        <v>9.3258426966292127</v>
      </c>
      <c r="V23" s="62">
        <v>25.730337078651687</v>
      </c>
      <c r="W23" s="62">
        <v>8.2022471910112351</v>
      </c>
      <c r="X23" s="62">
        <v>8.7640449438202257</v>
      </c>
      <c r="Y23" s="62">
        <v>8.7640449438202257</v>
      </c>
      <c r="AA23" s="2">
        <f t="shared" si="0"/>
        <v>0.9101123595505618</v>
      </c>
      <c r="AB23" s="2">
        <f t="shared" si="1"/>
        <v>0.88764044943820219</v>
      </c>
      <c r="AC23" s="2">
        <f t="shared" si="2"/>
        <v>0.93258426966292129</v>
      </c>
      <c r="AD23" s="2">
        <f t="shared" si="3"/>
        <v>0.85767790262172294</v>
      </c>
      <c r="AE23" s="2">
        <f t="shared" si="4"/>
        <v>0.82022471910112349</v>
      </c>
      <c r="AF23" s="2">
        <f t="shared" si="5"/>
        <v>0.87640449438202261</v>
      </c>
      <c r="AG23" s="2">
        <f t="shared" si="6"/>
        <v>0.87640449438202261</v>
      </c>
    </row>
    <row r="24" spans="1:33" s="16" customFormat="1" ht="110.25" x14ac:dyDescent="0.25">
      <c r="A24" s="3">
        <v>19</v>
      </c>
      <c r="B24" s="19" t="s">
        <v>485</v>
      </c>
      <c r="C24" s="19" t="s">
        <v>484</v>
      </c>
      <c r="D24" s="19" t="s">
        <v>483</v>
      </c>
      <c r="E24" s="62">
        <v>69.05</v>
      </c>
      <c r="F24" s="62">
        <v>10.15</v>
      </c>
      <c r="G24" s="62">
        <v>2.65</v>
      </c>
      <c r="H24" s="62">
        <v>6</v>
      </c>
      <c r="I24" s="62">
        <v>1.5</v>
      </c>
      <c r="J24" s="62">
        <v>0</v>
      </c>
      <c r="K24" s="62">
        <v>8.9</v>
      </c>
      <c r="L24" s="62">
        <v>2.5</v>
      </c>
      <c r="M24" s="62">
        <v>3.5</v>
      </c>
      <c r="N24" s="62">
        <v>1.5</v>
      </c>
      <c r="O24" s="62">
        <v>0</v>
      </c>
      <c r="P24" s="62">
        <v>0.4</v>
      </c>
      <c r="Q24" s="62">
        <v>0</v>
      </c>
      <c r="R24" s="62">
        <v>1</v>
      </c>
      <c r="S24" s="62">
        <v>20</v>
      </c>
      <c r="T24" s="62">
        <v>10</v>
      </c>
      <c r="U24" s="62">
        <v>10</v>
      </c>
      <c r="V24" s="62">
        <v>30</v>
      </c>
      <c r="W24" s="62">
        <v>10</v>
      </c>
      <c r="X24" s="62">
        <v>10</v>
      </c>
      <c r="Y24" s="62">
        <v>10</v>
      </c>
      <c r="AA24" s="2">
        <f t="shared" si="0"/>
        <v>1</v>
      </c>
      <c r="AB24" s="2">
        <f t="shared" si="1"/>
        <v>1</v>
      </c>
      <c r="AC24" s="2">
        <f t="shared" si="2"/>
        <v>1</v>
      </c>
      <c r="AD24" s="2">
        <f t="shared" si="3"/>
        <v>1</v>
      </c>
      <c r="AE24" s="2">
        <f t="shared" si="4"/>
        <v>1</v>
      </c>
      <c r="AF24" s="2">
        <f t="shared" si="5"/>
        <v>1</v>
      </c>
      <c r="AG24" s="2">
        <f t="shared" si="6"/>
        <v>1</v>
      </c>
    </row>
    <row r="25" spans="1:33" s="16" customFormat="1" ht="78.75" x14ac:dyDescent="0.25">
      <c r="A25" s="3">
        <v>20</v>
      </c>
      <c r="B25" s="19" t="s">
        <v>482</v>
      </c>
      <c r="C25" s="19" t="s">
        <v>481</v>
      </c>
      <c r="D25" s="19" t="s">
        <v>480</v>
      </c>
      <c r="E25" s="62">
        <v>66.630456621004555</v>
      </c>
      <c r="F25" s="62">
        <v>6.8249999999999993</v>
      </c>
      <c r="G25" s="62">
        <v>5.3249999999999993</v>
      </c>
      <c r="H25" s="62">
        <v>0</v>
      </c>
      <c r="I25" s="62">
        <v>1.5</v>
      </c>
      <c r="J25" s="62">
        <v>0</v>
      </c>
      <c r="K25" s="62">
        <v>17.7</v>
      </c>
      <c r="L25" s="62">
        <v>4</v>
      </c>
      <c r="M25" s="62">
        <v>3</v>
      </c>
      <c r="N25" s="62">
        <v>3</v>
      </c>
      <c r="O25" s="62">
        <v>0</v>
      </c>
      <c r="P25" s="62">
        <v>1.2000000000000002</v>
      </c>
      <c r="Q25" s="62">
        <v>1</v>
      </c>
      <c r="R25" s="62">
        <v>5.5</v>
      </c>
      <c r="S25" s="62">
        <v>18.63013698630137</v>
      </c>
      <c r="T25" s="62">
        <v>9.269406392694064</v>
      </c>
      <c r="U25" s="62">
        <v>9.3607305936073057</v>
      </c>
      <c r="V25" s="62">
        <v>23.470319634703195</v>
      </c>
      <c r="W25" s="62">
        <v>5.3424657534246576</v>
      </c>
      <c r="X25" s="62">
        <v>9.1780821917808222</v>
      </c>
      <c r="Y25" s="62">
        <v>8.949771689497716</v>
      </c>
      <c r="AA25" s="2">
        <f t="shared" si="0"/>
        <v>0.93150684931506844</v>
      </c>
      <c r="AB25" s="2">
        <f t="shared" si="1"/>
        <v>0.9269406392694064</v>
      </c>
      <c r="AC25" s="2">
        <f t="shared" si="2"/>
        <v>0.9360730593607306</v>
      </c>
      <c r="AD25" s="2">
        <f t="shared" si="3"/>
        <v>0.78234398782343995</v>
      </c>
      <c r="AE25" s="2">
        <f t="shared" si="4"/>
        <v>0.53424657534246578</v>
      </c>
      <c r="AF25" s="2">
        <f t="shared" si="5"/>
        <v>0.9178082191780822</v>
      </c>
      <c r="AG25" s="2">
        <f t="shared" si="6"/>
        <v>0.89497716894977164</v>
      </c>
    </row>
    <row r="26" spans="1:33" s="16" customFormat="1" ht="78.75" x14ac:dyDescent="0.25">
      <c r="A26" s="3">
        <v>21</v>
      </c>
      <c r="B26" s="19" t="s">
        <v>479</v>
      </c>
      <c r="C26" s="19" t="s">
        <v>478</v>
      </c>
      <c r="D26" s="19" t="s">
        <v>477</v>
      </c>
      <c r="E26" s="62">
        <v>75.978571428571428</v>
      </c>
      <c r="F26" s="62">
        <v>13.05</v>
      </c>
      <c r="G26" s="62">
        <v>6.05</v>
      </c>
      <c r="H26" s="62">
        <v>5</v>
      </c>
      <c r="I26" s="62">
        <v>2</v>
      </c>
      <c r="J26" s="62">
        <v>0</v>
      </c>
      <c r="K26" s="62">
        <v>21.5</v>
      </c>
      <c r="L26" s="62">
        <v>1.5</v>
      </c>
      <c r="M26" s="62">
        <v>5</v>
      </c>
      <c r="N26" s="62">
        <v>2</v>
      </c>
      <c r="O26" s="62">
        <v>5.0999999999999996</v>
      </c>
      <c r="P26" s="62">
        <v>2.4000000000000004</v>
      </c>
      <c r="Q26" s="62">
        <v>1</v>
      </c>
      <c r="R26" s="62">
        <v>4.5</v>
      </c>
      <c r="S26" s="62">
        <v>19.285714285714285</v>
      </c>
      <c r="T26" s="62">
        <v>10</v>
      </c>
      <c r="U26" s="62">
        <v>9.2857142857142865</v>
      </c>
      <c r="V26" s="62">
        <v>22.142857142857142</v>
      </c>
      <c r="W26" s="62">
        <v>3.5714285714285716</v>
      </c>
      <c r="X26" s="62">
        <v>8.9285714285714288</v>
      </c>
      <c r="Y26" s="62">
        <v>9.6428571428571423</v>
      </c>
      <c r="AA26" s="2">
        <f t="shared" si="0"/>
        <v>0.9642857142857143</v>
      </c>
      <c r="AB26" s="2">
        <f t="shared" si="1"/>
        <v>1</v>
      </c>
      <c r="AC26" s="2">
        <f t="shared" si="2"/>
        <v>0.9285714285714286</v>
      </c>
      <c r="AD26" s="2">
        <f t="shared" si="3"/>
        <v>0.73809523809523814</v>
      </c>
      <c r="AE26" s="2">
        <f t="shared" si="4"/>
        <v>0.35714285714285715</v>
      </c>
      <c r="AF26" s="2">
        <f t="shared" si="5"/>
        <v>0.8928571428571429</v>
      </c>
      <c r="AG26" s="2">
        <f t="shared" si="6"/>
        <v>0.96428571428571419</v>
      </c>
    </row>
    <row r="27" spans="1:33" s="16" customFormat="1" ht="78.75" x14ac:dyDescent="0.25">
      <c r="A27" s="3">
        <v>22</v>
      </c>
      <c r="B27" s="19" t="s">
        <v>476</v>
      </c>
      <c r="C27" s="19" t="s">
        <v>475</v>
      </c>
      <c r="D27" s="19" t="s">
        <v>474</v>
      </c>
      <c r="E27" s="62">
        <v>67.2</v>
      </c>
      <c r="F27" s="62">
        <v>14.225</v>
      </c>
      <c r="G27" s="62">
        <v>4.7249999999999996</v>
      </c>
      <c r="H27" s="62">
        <v>8</v>
      </c>
      <c r="I27" s="62">
        <v>1.5</v>
      </c>
      <c r="J27" s="62">
        <v>0</v>
      </c>
      <c r="K27" s="62">
        <v>6.9</v>
      </c>
      <c r="L27" s="62">
        <v>1.5</v>
      </c>
      <c r="M27" s="62">
        <v>2.5</v>
      </c>
      <c r="N27" s="62">
        <v>2.5</v>
      </c>
      <c r="O27" s="62">
        <v>0</v>
      </c>
      <c r="P27" s="62">
        <v>0.4</v>
      </c>
      <c r="Q27" s="62">
        <v>0</v>
      </c>
      <c r="R27" s="62">
        <v>0</v>
      </c>
      <c r="S27" s="62">
        <v>18.588200000000001</v>
      </c>
      <c r="T27" s="62">
        <v>9.3529</v>
      </c>
      <c r="U27" s="62">
        <v>9.2353000000000005</v>
      </c>
      <c r="V27" s="62">
        <v>27.5</v>
      </c>
      <c r="W27" s="62">
        <v>8.9705999999999992</v>
      </c>
      <c r="X27" s="62">
        <v>9.3234999999999992</v>
      </c>
      <c r="Y27" s="62">
        <v>9.2058999999999997</v>
      </c>
      <c r="AA27" s="2">
        <f t="shared" si="0"/>
        <v>0.92941000000000007</v>
      </c>
      <c r="AB27" s="2">
        <f t="shared" si="1"/>
        <v>0.93528999999999995</v>
      </c>
      <c r="AC27" s="2">
        <f t="shared" si="2"/>
        <v>0.92353000000000007</v>
      </c>
      <c r="AD27" s="2">
        <f t="shared" si="3"/>
        <v>0.91666666666666663</v>
      </c>
      <c r="AE27" s="2">
        <f t="shared" si="4"/>
        <v>0.89705999999999997</v>
      </c>
      <c r="AF27" s="2">
        <f t="shared" si="5"/>
        <v>0.9323499999999999</v>
      </c>
      <c r="AG27" s="2">
        <f t="shared" si="6"/>
        <v>0.92059000000000002</v>
      </c>
    </row>
    <row r="28" spans="1:33" s="16" customFormat="1" ht="78.75" x14ac:dyDescent="0.25">
      <c r="A28" s="3">
        <v>23</v>
      </c>
      <c r="B28" s="19" t="s">
        <v>473</v>
      </c>
      <c r="C28" s="19" t="s">
        <v>472</v>
      </c>
      <c r="D28" s="19" t="s">
        <v>471</v>
      </c>
      <c r="E28" s="62">
        <v>80.847297297297303</v>
      </c>
      <c r="F28" s="62">
        <v>16.149999999999999</v>
      </c>
      <c r="G28" s="62">
        <v>5.15</v>
      </c>
      <c r="H28" s="62">
        <v>9.5</v>
      </c>
      <c r="I28" s="62">
        <v>1.5</v>
      </c>
      <c r="J28" s="62">
        <v>0</v>
      </c>
      <c r="K28" s="62">
        <v>14.9</v>
      </c>
      <c r="L28" s="62">
        <v>4.5</v>
      </c>
      <c r="M28" s="62">
        <v>4.5</v>
      </c>
      <c r="N28" s="62">
        <v>1.5</v>
      </c>
      <c r="O28" s="62">
        <v>0</v>
      </c>
      <c r="P28" s="62">
        <v>2.4</v>
      </c>
      <c r="Q28" s="62">
        <v>2</v>
      </c>
      <c r="R28" s="62">
        <v>0</v>
      </c>
      <c r="S28" s="62">
        <v>19.932432432432432</v>
      </c>
      <c r="T28" s="62">
        <v>9.9662162162162158</v>
      </c>
      <c r="U28" s="62">
        <v>9.9662162162162158</v>
      </c>
      <c r="V28" s="62">
        <v>29.864864864864863</v>
      </c>
      <c r="W28" s="62">
        <v>9.9324324324324316</v>
      </c>
      <c r="X28" s="62">
        <v>9.9662162162162158</v>
      </c>
      <c r="Y28" s="62">
        <v>9.9662162162162158</v>
      </c>
      <c r="AA28" s="2">
        <f t="shared" si="0"/>
        <v>0.9966216216216216</v>
      </c>
      <c r="AB28" s="2">
        <f t="shared" si="1"/>
        <v>0.9966216216216216</v>
      </c>
      <c r="AC28" s="2">
        <f t="shared" si="2"/>
        <v>0.9966216216216216</v>
      </c>
      <c r="AD28" s="2">
        <f t="shared" si="3"/>
        <v>0.99549549549549543</v>
      </c>
      <c r="AE28" s="2">
        <f t="shared" si="4"/>
        <v>0.9932432432432432</v>
      </c>
      <c r="AF28" s="2">
        <f t="shared" si="5"/>
        <v>0.9966216216216216</v>
      </c>
      <c r="AG28" s="2">
        <f t="shared" si="6"/>
        <v>0.9966216216216216</v>
      </c>
    </row>
    <row r="29" spans="1:33" s="16" customFormat="1" ht="78.75" x14ac:dyDescent="0.25">
      <c r="A29" s="3">
        <v>24</v>
      </c>
      <c r="B29" s="19" t="s">
        <v>470</v>
      </c>
      <c r="C29" s="19" t="s">
        <v>469</v>
      </c>
      <c r="D29" s="19" t="s">
        <v>468</v>
      </c>
      <c r="E29" s="62">
        <v>82.094285714285718</v>
      </c>
      <c r="F29" s="62">
        <v>14.275</v>
      </c>
      <c r="G29" s="62">
        <v>4.7750000000000004</v>
      </c>
      <c r="H29" s="62">
        <v>8</v>
      </c>
      <c r="I29" s="62">
        <v>1.5</v>
      </c>
      <c r="J29" s="62">
        <v>0</v>
      </c>
      <c r="K29" s="62">
        <v>22.1</v>
      </c>
      <c r="L29" s="62">
        <v>6</v>
      </c>
      <c r="M29" s="62">
        <v>5</v>
      </c>
      <c r="N29" s="62">
        <v>1.5</v>
      </c>
      <c r="O29" s="62">
        <v>0</v>
      </c>
      <c r="P29" s="62">
        <v>5.0999999999999996</v>
      </c>
      <c r="Q29" s="62">
        <v>3</v>
      </c>
      <c r="R29" s="62">
        <v>1.5</v>
      </c>
      <c r="S29" s="62">
        <v>18.857142857142858</v>
      </c>
      <c r="T29" s="62">
        <v>9.2857142857142865</v>
      </c>
      <c r="U29" s="62">
        <v>9.5714285714285712</v>
      </c>
      <c r="V29" s="62">
        <v>26.857142857142854</v>
      </c>
      <c r="W29" s="62">
        <v>7.8571428571428568</v>
      </c>
      <c r="X29" s="62">
        <v>9.4285714285714288</v>
      </c>
      <c r="Y29" s="62">
        <v>9.5714285714285712</v>
      </c>
      <c r="AA29" s="2">
        <f t="shared" si="0"/>
        <v>0.94285714285714284</v>
      </c>
      <c r="AB29" s="2">
        <f t="shared" si="1"/>
        <v>0.9285714285714286</v>
      </c>
      <c r="AC29" s="2">
        <f t="shared" si="2"/>
        <v>0.95714285714285707</v>
      </c>
      <c r="AD29" s="2">
        <f t="shared" si="3"/>
        <v>0.89523809523809528</v>
      </c>
      <c r="AE29" s="2">
        <f t="shared" si="4"/>
        <v>0.7857142857142857</v>
      </c>
      <c r="AF29" s="2">
        <f t="shared" si="5"/>
        <v>0.94285714285714284</v>
      </c>
      <c r="AG29" s="2">
        <f t="shared" si="6"/>
        <v>0.95714285714285707</v>
      </c>
    </row>
    <row r="30" spans="1:33" s="16" customFormat="1" ht="78.75" x14ac:dyDescent="0.25">
      <c r="A30" s="3">
        <v>25</v>
      </c>
      <c r="B30" s="19" t="s">
        <v>467</v>
      </c>
      <c r="C30" s="19" t="s">
        <v>466</v>
      </c>
      <c r="D30" s="19" t="s">
        <v>465</v>
      </c>
      <c r="E30" s="62">
        <v>77.348677042801569</v>
      </c>
      <c r="F30" s="62">
        <v>14.925000000000001</v>
      </c>
      <c r="G30" s="62">
        <v>4.4250000000000007</v>
      </c>
      <c r="H30" s="62">
        <v>8.5</v>
      </c>
      <c r="I30" s="62">
        <v>2</v>
      </c>
      <c r="J30" s="62">
        <v>0</v>
      </c>
      <c r="K30" s="62">
        <v>18.8</v>
      </c>
      <c r="L30" s="62">
        <v>5.5</v>
      </c>
      <c r="M30" s="62">
        <v>5.5</v>
      </c>
      <c r="N30" s="62">
        <v>0.5</v>
      </c>
      <c r="O30" s="62">
        <v>0</v>
      </c>
      <c r="P30" s="62">
        <v>3.3000000000000003</v>
      </c>
      <c r="Q30" s="62">
        <v>1</v>
      </c>
      <c r="R30" s="62">
        <v>3</v>
      </c>
      <c r="S30" s="62">
        <v>17.392996108949418</v>
      </c>
      <c r="T30" s="62">
        <v>8.7029831387808052</v>
      </c>
      <c r="U30" s="62">
        <v>8.6900129701686133</v>
      </c>
      <c r="V30" s="62">
        <v>26.225680933852143</v>
      </c>
      <c r="W30" s="62">
        <v>8.6640726329442295</v>
      </c>
      <c r="X30" s="62">
        <v>8.8586251621271082</v>
      </c>
      <c r="Y30" s="62">
        <v>8.7029831387808052</v>
      </c>
      <c r="AA30" s="2">
        <f t="shared" si="0"/>
        <v>0.86964980544747095</v>
      </c>
      <c r="AB30" s="2">
        <f t="shared" si="1"/>
        <v>0.87029831387808054</v>
      </c>
      <c r="AC30" s="2">
        <f t="shared" si="2"/>
        <v>0.86900129701686135</v>
      </c>
      <c r="AD30" s="2">
        <f t="shared" si="3"/>
        <v>0.87418936446173812</v>
      </c>
      <c r="AE30" s="2">
        <f t="shared" si="4"/>
        <v>0.86640726329442297</v>
      </c>
      <c r="AF30" s="2">
        <f t="shared" si="5"/>
        <v>0.88586251621271084</v>
      </c>
      <c r="AG30" s="2">
        <f t="shared" si="6"/>
        <v>0.87029831387808054</v>
      </c>
    </row>
    <row r="31" spans="1:33" s="16" customFormat="1" ht="78.75" x14ac:dyDescent="0.25">
      <c r="A31" s="3">
        <v>26</v>
      </c>
      <c r="B31" s="19" t="s">
        <v>464</v>
      </c>
      <c r="C31" s="19" t="s">
        <v>463</v>
      </c>
      <c r="D31" s="19" t="s">
        <v>462</v>
      </c>
      <c r="E31" s="62">
        <v>66.988709677419351</v>
      </c>
      <c r="F31" s="62">
        <v>12.15</v>
      </c>
      <c r="G31" s="62">
        <v>5.15</v>
      </c>
      <c r="H31" s="62">
        <v>5.5</v>
      </c>
      <c r="I31" s="62">
        <v>1.5</v>
      </c>
      <c r="J31" s="62">
        <v>0</v>
      </c>
      <c r="K31" s="62">
        <v>10</v>
      </c>
      <c r="L31" s="62">
        <v>1.5</v>
      </c>
      <c r="M31" s="62">
        <v>3.5</v>
      </c>
      <c r="N31" s="62">
        <v>2</v>
      </c>
      <c r="O31" s="62">
        <v>0</v>
      </c>
      <c r="P31" s="62">
        <v>0</v>
      </c>
      <c r="Q31" s="62">
        <v>0</v>
      </c>
      <c r="R31" s="62">
        <v>3</v>
      </c>
      <c r="S31" s="62">
        <v>19.032258064516128</v>
      </c>
      <c r="T31" s="62">
        <v>9.0322580645161281</v>
      </c>
      <c r="U31" s="62">
        <v>10</v>
      </c>
      <c r="V31" s="62">
        <v>25.806451612903224</v>
      </c>
      <c r="W31" s="62">
        <v>7.0967741935483879</v>
      </c>
      <c r="X31" s="62">
        <v>9.67741935483871</v>
      </c>
      <c r="Y31" s="62">
        <v>9.0322580645161281</v>
      </c>
      <c r="AA31" s="2">
        <f t="shared" si="0"/>
        <v>0.95161290322580638</v>
      </c>
      <c r="AB31" s="2">
        <f t="shared" si="1"/>
        <v>0.90322580645161277</v>
      </c>
      <c r="AC31" s="2">
        <f t="shared" si="2"/>
        <v>1</v>
      </c>
      <c r="AD31" s="2">
        <f t="shared" si="3"/>
        <v>0.86021505376344087</v>
      </c>
      <c r="AE31" s="2">
        <f t="shared" si="4"/>
        <v>0.70967741935483875</v>
      </c>
      <c r="AF31" s="2">
        <f t="shared" si="5"/>
        <v>0.967741935483871</v>
      </c>
      <c r="AG31" s="2">
        <f t="shared" si="6"/>
        <v>0.90322580645161277</v>
      </c>
    </row>
    <row r="32" spans="1:33" s="16" customFormat="1" ht="78.75" x14ac:dyDescent="0.25">
      <c r="A32" s="3">
        <v>27</v>
      </c>
      <c r="B32" s="19" t="s">
        <v>461</v>
      </c>
      <c r="C32" s="19" t="s">
        <v>460</v>
      </c>
      <c r="D32" s="19" t="s">
        <v>459</v>
      </c>
      <c r="E32" s="62">
        <v>70.175000000000011</v>
      </c>
      <c r="F32" s="62">
        <v>11.3</v>
      </c>
      <c r="G32" s="62">
        <v>5.3</v>
      </c>
      <c r="H32" s="62">
        <v>4.5</v>
      </c>
      <c r="I32" s="62">
        <v>1.5</v>
      </c>
      <c r="J32" s="62">
        <v>0</v>
      </c>
      <c r="K32" s="62">
        <v>12</v>
      </c>
      <c r="L32" s="62">
        <v>1</v>
      </c>
      <c r="M32" s="62">
        <v>6</v>
      </c>
      <c r="N32" s="62">
        <v>2.5</v>
      </c>
      <c r="O32" s="62">
        <v>0</v>
      </c>
      <c r="P32" s="62">
        <v>1</v>
      </c>
      <c r="Q32" s="62">
        <v>0</v>
      </c>
      <c r="R32" s="62">
        <v>1.5</v>
      </c>
      <c r="S32" s="62">
        <v>19.895833333333336</v>
      </c>
      <c r="T32" s="62">
        <v>10</v>
      </c>
      <c r="U32" s="62">
        <v>9.8958333333333339</v>
      </c>
      <c r="V32" s="62">
        <v>26.979166666666664</v>
      </c>
      <c r="W32" s="62">
        <v>7.6041666666666661</v>
      </c>
      <c r="X32" s="62">
        <v>9.7916666666666661</v>
      </c>
      <c r="Y32" s="62">
        <v>9.5833333333333339</v>
      </c>
      <c r="AA32" s="2">
        <f t="shared" si="0"/>
        <v>0.99479166666666674</v>
      </c>
      <c r="AB32" s="2">
        <f t="shared" si="1"/>
        <v>1</v>
      </c>
      <c r="AC32" s="2">
        <f t="shared" si="2"/>
        <v>0.98958333333333337</v>
      </c>
      <c r="AD32" s="2">
        <f t="shared" si="3"/>
        <v>0.89930555555555547</v>
      </c>
      <c r="AE32" s="2">
        <f t="shared" si="4"/>
        <v>0.76041666666666663</v>
      </c>
      <c r="AF32" s="2">
        <f t="shared" si="5"/>
        <v>0.97916666666666663</v>
      </c>
      <c r="AG32" s="2">
        <f t="shared" si="6"/>
        <v>0.95833333333333337</v>
      </c>
    </row>
    <row r="33" spans="1:33" s="16" customFormat="1" ht="63" x14ac:dyDescent="0.25">
      <c r="A33" s="3">
        <v>28</v>
      </c>
      <c r="B33" s="19" t="s">
        <v>458</v>
      </c>
      <c r="C33" s="19" t="s">
        <v>457</v>
      </c>
      <c r="D33" s="19" t="s">
        <v>456</v>
      </c>
      <c r="E33" s="62">
        <v>76.696666666666673</v>
      </c>
      <c r="F33" s="62">
        <v>15.525</v>
      </c>
      <c r="G33" s="62">
        <v>4.0250000000000004</v>
      </c>
      <c r="H33" s="62">
        <v>10</v>
      </c>
      <c r="I33" s="62">
        <v>1.5</v>
      </c>
      <c r="J33" s="62">
        <v>0</v>
      </c>
      <c r="K33" s="62">
        <v>17.7</v>
      </c>
      <c r="L33" s="62">
        <v>3.5</v>
      </c>
      <c r="M33" s="62">
        <v>6</v>
      </c>
      <c r="N33" s="62">
        <v>3</v>
      </c>
      <c r="O33" s="62">
        <v>0</v>
      </c>
      <c r="P33" s="62">
        <v>2.6999999999999997</v>
      </c>
      <c r="Q33" s="62">
        <v>1</v>
      </c>
      <c r="R33" s="62">
        <v>1.5</v>
      </c>
      <c r="S33" s="62">
        <v>19.2</v>
      </c>
      <c r="T33" s="62">
        <v>9.6</v>
      </c>
      <c r="U33" s="62">
        <v>9.6</v>
      </c>
      <c r="V33" s="62">
        <v>24.266666666666669</v>
      </c>
      <c r="W33" s="62">
        <v>6.2666666666666675</v>
      </c>
      <c r="X33" s="62">
        <v>9.3333333333333339</v>
      </c>
      <c r="Y33" s="62">
        <v>8.6666666666666679</v>
      </c>
      <c r="AA33" s="2">
        <f t="shared" si="0"/>
        <v>0.96</v>
      </c>
      <c r="AB33" s="2">
        <f t="shared" si="1"/>
        <v>0.96</v>
      </c>
      <c r="AC33" s="2">
        <f t="shared" si="2"/>
        <v>0.96</v>
      </c>
      <c r="AD33" s="2">
        <f t="shared" si="3"/>
        <v>0.80888888888888888</v>
      </c>
      <c r="AE33" s="2">
        <f t="shared" si="4"/>
        <v>0.62666666666666671</v>
      </c>
      <c r="AF33" s="2">
        <f t="shared" si="5"/>
        <v>0.93333333333333335</v>
      </c>
      <c r="AG33" s="2">
        <f t="shared" si="6"/>
        <v>0.86666666666666681</v>
      </c>
    </row>
    <row r="34" spans="1:33" s="16" customFormat="1" ht="78.75" x14ac:dyDescent="0.25">
      <c r="A34" s="3">
        <v>29</v>
      </c>
      <c r="B34" s="19" t="s">
        <v>455</v>
      </c>
      <c r="C34" s="19" t="s">
        <v>454</v>
      </c>
      <c r="D34" s="19" t="s">
        <v>453</v>
      </c>
      <c r="E34" s="62">
        <v>78.731162790697681</v>
      </c>
      <c r="F34" s="62">
        <v>11.975</v>
      </c>
      <c r="G34" s="62">
        <v>4.9749999999999996</v>
      </c>
      <c r="H34" s="62">
        <v>2</v>
      </c>
      <c r="I34" s="62">
        <v>5</v>
      </c>
      <c r="J34" s="62">
        <v>0</v>
      </c>
      <c r="K34" s="62">
        <v>18.100000000000001</v>
      </c>
      <c r="L34" s="62">
        <v>3</v>
      </c>
      <c r="M34" s="62">
        <v>4</v>
      </c>
      <c r="N34" s="62">
        <v>2.5</v>
      </c>
      <c r="O34" s="62">
        <v>0</v>
      </c>
      <c r="P34" s="62">
        <v>3.6</v>
      </c>
      <c r="Q34" s="62">
        <v>0</v>
      </c>
      <c r="R34" s="62">
        <v>5</v>
      </c>
      <c r="S34" s="62">
        <v>19.348837209302324</v>
      </c>
      <c r="T34" s="62">
        <v>9.6744186046511622</v>
      </c>
      <c r="U34" s="62">
        <v>9.6744186046511622</v>
      </c>
      <c r="V34" s="62">
        <v>29.302325581395348</v>
      </c>
      <c r="W34" s="62">
        <v>9.720930232558139</v>
      </c>
      <c r="X34" s="62">
        <v>9.7674418604651159</v>
      </c>
      <c r="Y34" s="62">
        <v>9.8139534883720927</v>
      </c>
      <c r="AA34" s="2">
        <f t="shared" si="0"/>
        <v>0.96744186046511627</v>
      </c>
      <c r="AB34" s="2">
        <f t="shared" si="1"/>
        <v>0.96744186046511627</v>
      </c>
      <c r="AC34" s="2">
        <f t="shared" si="2"/>
        <v>0.96744186046511627</v>
      </c>
      <c r="AD34" s="2">
        <f t="shared" si="3"/>
        <v>0.97674418604651159</v>
      </c>
      <c r="AE34" s="2">
        <f t="shared" si="4"/>
        <v>0.97209302325581393</v>
      </c>
      <c r="AF34" s="2">
        <f t="shared" si="5"/>
        <v>0.97674418604651159</v>
      </c>
      <c r="AG34" s="2">
        <f t="shared" si="6"/>
        <v>0.98139534883720925</v>
      </c>
    </row>
    <row r="35" spans="1:33" s="16" customFormat="1" ht="78.75" x14ac:dyDescent="0.25">
      <c r="A35" s="3">
        <v>30</v>
      </c>
      <c r="B35" s="19" t="s">
        <v>452</v>
      </c>
      <c r="C35" s="19" t="s">
        <v>451</v>
      </c>
      <c r="D35" s="19" t="s">
        <v>450</v>
      </c>
      <c r="E35" s="62">
        <v>84.431188118811875</v>
      </c>
      <c r="F35" s="62">
        <v>17.45</v>
      </c>
      <c r="G35" s="62">
        <v>5.95</v>
      </c>
      <c r="H35" s="62">
        <v>7</v>
      </c>
      <c r="I35" s="62">
        <v>4.5</v>
      </c>
      <c r="J35" s="62">
        <v>0</v>
      </c>
      <c r="K35" s="62">
        <v>20.100000000000001</v>
      </c>
      <c r="L35" s="62">
        <v>4</v>
      </c>
      <c r="M35" s="62">
        <v>4</v>
      </c>
      <c r="N35" s="62">
        <v>2</v>
      </c>
      <c r="O35" s="62">
        <v>0</v>
      </c>
      <c r="P35" s="62">
        <v>4.0999999999999996</v>
      </c>
      <c r="Q35" s="62">
        <v>1</v>
      </c>
      <c r="R35" s="62">
        <v>5</v>
      </c>
      <c r="S35" s="62">
        <v>19.009900990099009</v>
      </c>
      <c r="T35" s="62">
        <v>9.4554455445544541</v>
      </c>
      <c r="U35" s="62">
        <v>9.5544554455445549</v>
      </c>
      <c r="V35" s="62">
        <v>27.871287128712869</v>
      </c>
      <c r="W35" s="62">
        <v>9.0099009900990108</v>
      </c>
      <c r="X35" s="62">
        <v>9.4059405940594054</v>
      </c>
      <c r="Y35" s="62">
        <v>9.4554455445544541</v>
      </c>
      <c r="AA35" s="2">
        <f t="shared" si="0"/>
        <v>0.95049504950495045</v>
      </c>
      <c r="AB35" s="2">
        <f t="shared" si="1"/>
        <v>0.94554455445544539</v>
      </c>
      <c r="AC35" s="2">
        <f t="shared" si="2"/>
        <v>0.95544554455445552</v>
      </c>
      <c r="AD35" s="2">
        <f t="shared" si="3"/>
        <v>0.92904290429042902</v>
      </c>
      <c r="AE35" s="2">
        <f t="shared" si="4"/>
        <v>0.90099009900990112</v>
      </c>
      <c r="AF35" s="2">
        <f t="shared" si="5"/>
        <v>0.94059405940594054</v>
      </c>
      <c r="AG35" s="2">
        <f t="shared" si="6"/>
        <v>0.94554455445544539</v>
      </c>
    </row>
    <row r="36" spans="1:33" s="16" customFormat="1" ht="78.75" x14ac:dyDescent="0.25">
      <c r="A36" s="3">
        <v>31</v>
      </c>
      <c r="B36" s="19" t="s">
        <v>449</v>
      </c>
      <c r="C36" s="19" t="s">
        <v>448</v>
      </c>
      <c r="D36" s="19" t="s">
        <v>447</v>
      </c>
      <c r="E36" s="62">
        <v>81.900000000000006</v>
      </c>
      <c r="F36" s="62">
        <v>18.850000000000001</v>
      </c>
      <c r="G36" s="62">
        <v>5.35</v>
      </c>
      <c r="H36" s="62">
        <v>8</v>
      </c>
      <c r="I36" s="62">
        <v>5.5</v>
      </c>
      <c r="J36" s="62">
        <v>0</v>
      </c>
      <c r="K36" s="62">
        <v>19.3</v>
      </c>
      <c r="L36" s="62">
        <v>3</v>
      </c>
      <c r="M36" s="62">
        <v>4</v>
      </c>
      <c r="N36" s="62">
        <v>4</v>
      </c>
      <c r="O36" s="62">
        <v>0</v>
      </c>
      <c r="P36" s="62">
        <v>2.8</v>
      </c>
      <c r="Q36" s="62">
        <v>1</v>
      </c>
      <c r="R36" s="62">
        <v>4.5</v>
      </c>
      <c r="S36" s="62">
        <v>17.734375</v>
      </c>
      <c r="T36" s="62">
        <v>8.828125</v>
      </c>
      <c r="U36" s="62">
        <v>8.90625</v>
      </c>
      <c r="V36" s="62">
        <v>26.015625</v>
      </c>
      <c r="W36" s="62">
        <v>8.515625</v>
      </c>
      <c r="X36" s="62">
        <v>8.671875</v>
      </c>
      <c r="Y36" s="62">
        <v>8.828125</v>
      </c>
      <c r="AA36" s="2">
        <f t="shared" si="0"/>
        <v>0.88671875</v>
      </c>
      <c r="AB36" s="2">
        <f t="shared" si="1"/>
        <v>0.8828125</v>
      </c>
      <c r="AC36" s="2">
        <f t="shared" si="2"/>
        <v>0.890625</v>
      </c>
      <c r="AD36" s="2">
        <f t="shared" si="3"/>
        <v>0.8671875</v>
      </c>
      <c r="AE36" s="2">
        <f t="shared" si="4"/>
        <v>0.8515625</v>
      </c>
      <c r="AF36" s="2">
        <f t="shared" si="5"/>
        <v>0.8671875</v>
      </c>
      <c r="AG36" s="2">
        <f t="shared" si="6"/>
        <v>0.8828125</v>
      </c>
    </row>
    <row r="37" spans="1:33" s="16" customFormat="1" ht="78.75" x14ac:dyDescent="0.25">
      <c r="A37" s="3">
        <v>32</v>
      </c>
      <c r="B37" s="19" t="s">
        <v>446</v>
      </c>
      <c r="C37" s="19" t="s">
        <v>445</v>
      </c>
      <c r="D37" s="19" t="s">
        <v>444</v>
      </c>
      <c r="E37" s="62">
        <v>67.938888888888897</v>
      </c>
      <c r="F37" s="62">
        <v>7.25</v>
      </c>
      <c r="G37" s="62">
        <v>4.75</v>
      </c>
      <c r="H37" s="62">
        <v>0</v>
      </c>
      <c r="I37" s="62">
        <v>2.5</v>
      </c>
      <c r="J37" s="62">
        <v>0</v>
      </c>
      <c r="K37" s="62">
        <v>16.8</v>
      </c>
      <c r="L37" s="62">
        <v>1.5</v>
      </c>
      <c r="M37" s="62">
        <v>5</v>
      </c>
      <c r="N37" s="62">
        <v>2.5</v>
      </c>
      <c r="O37" s="62">
        <v>6.6</v>
      </c>
      <c r="P37" s="62">
        <v>1.2000000000000002</v>
      </c>
      <c r="Q37" s="62">
        <v>0</v>
      </c>
      <c r="R37" s="62">
        <v>0</v>
      </c>
      <c r="S37" s="62">
        <v>17.777777777777779</v>
      </c>
      <c r="T37" s="62">
        <v>8.8888888888888893</v>
      </c>
      <c r="U37" s="62">
        <v>8.8888888888888893</v>
      </c>
      <c r="V37" s="62">
        <v>26.111111111111111</v>
      </c>
      <c r="W37" s="62">
        <v>8.3333333333333339</v>
      </c>
      <c r="X37" s="62">
        <v>8.8888888888888893</v>
      </c>
      <c r="Y37" s="62">
        <v>8.8888888888888893</v>
      </c>
      <c r="AA37" s="2">
        <f t="shared" si="0"/>
        <v>0.88888888888888895</v>
      </c>
      <c r="AB37" s="2">
        <f t="shared" si="1"/>
        <v>0.88888888888888895</v>
      </c>
      <c r="AC37" s="2">
        <f t="shared" si="2"/>
        <v>0.88888888888888895</v>
      </c>
      <c r="AD37" s="2">
        <f t="shared" si="3"/>
        <v>0.87037037037037035</v>
      </c>
      <c r="AE37" s="2">
        <f t="shared" si="4"/>
        <v>0.83333333333333337</v>
      </c>
      <c r="AF37" s="2">
        <f t="shared" si="5"/>
        <v>0.88888888888888895</v>
      </c>
      <c r="AG37" s="2">
        <f t="shared" si="6"/>
        <v>0.88888888888888895</v>
      </c>
    </row>
    <row r="38" spans="1:33" s="16" customFormat="1" ht="78.75" x14ac:dyDescent="0.25">
      <c r="A38" s="3">
        <v>33</v>
      </c>
      <c r="B38" s="19" t="s">
        <v>443</v>
      </c>
      <c r="C38" s="19" t="s">
        <v>442</v>
      </c>
      <c r="D38" s="19" t="s">
        <v>441</v>
      </c>
      <c r="E38" s="62">
        <v>73.455471698113215</v>
      </c>
      <c r="F38" s="62">
        <v>15.175000000000001</v>
      </c>
      <c r="G38" s="62">
        <v>7.1749999999999998</v>
      </c>
      <c r="H38" s="62">
        <v>6.5</v>
      </c>
      <c r="I38" s="62">
        <v>1.5</v>
      </c>
      <c r="J38" s="62">
        <v>0</v>
      </c>
      <c r="K38" s="62">
        <v>16.2</v>
      </c>
      <c r="L38" s="62">
        <v>2.5</v>
      </c>
      <c r="M38" s="62">
        <v>4</v>
      </c>
      <c r="N38" s="62">
        <v>2.5</v>
      </c>
      <c r="O38" s="62">
        <v>0</v>
      </c>
      <c r="P38" s="62">
        <v>3.2</v>
      </c>
      <c r="Q38" s="62">
        <v>1</v>
      </c>
      <c r="R38" s="62">
        <v>3</v>
      </c>
      <c r="S38" s="62">
        <v>17.358490566037737</v>
      </c>
      <c r="T38" s="62">
        <v>8.4905660377358494</v>
      </c>
      <c r="U38" s="62">
        <v>8.8679245283018879</v>
      </c>
      <c r="V38" s="62">
        <v>24.716981132075471</v>
      </c>
      <c r="W38" s="62">
        <v>7.0754716981132066</v>
      </c>
      <c r="X38" s="62">
        <v>9.3396226415094343</v>
      </c>
      <c r="Y38" s="62">
        <v>8.3018867924528301</v>
      </c>
      <c r="AA38" s="2">
        <f t="shared" si="0"/>
        <v>0.86792452830188682</v>
      </c>
      <c r="AB38" s="2">
        <f t="shared" si="1"/>
        <v>0.84905660377358494</v>
      </c>
      <c r="AC38" s="2">
        <f t="shared" si="2"/>
        <v>0.88679245283018882</v>
      </c>
      <c r="AD38" s="2">
        <f t="shared" si="3"/>
        <v>0.82389937106918243</v>
      </c>
      <c r="AE38" s="2">
        <f t="shared" si="4"/>
        <v>0.70754716981132071</v>
      </c>
      <c r="AF38" s="2">
        <f t="shared" si="5"/>
        <v>0.93396226415094341</v>
      </c>
      <c r="AG38" s="2">
        <f t="shared" si="6"/>
        <v>0.83018867924528306</v>
      </c>
    </row>
    <row r="39" spans="1:33" s="16" customFormat="1" ht="78.75" x14ac:dyDescent="0.25">
      <c r="A39" s="3">
        <v>34</v>
      </c>
      <c r="B39" s="19" t="s">
        <v>440</v>
      </c>
      <c r="C39" s="19" t="s">
        <v>439</v>
      </c>
      <c r="D39" s="19" t="s">
        <v>438</v>
      </c>
      <c r="E39" s="62">
        <v>89.366708860759502</v>
      </c>
      <c r="F39" s="62">
        <v>19.725000000000001</v>
      </c>
      <c r="G39" s="62">
        <v>6.7249999999999996</v>
      </c>
      <c r="H39" s="62">
        <v>8</v>
      </c>
      <c r="I39" s="62">
        <v>5</v>
      </c>
      <c r="J39" s="62">
        <v>0</v>
      </c>
      <c r="K39" s="62">
        <v>22.7</v>
      </c>
      <c r="L39" s="62">
        <v>4</v>
      </c>
      <c r="M39" s="62">
        <v>7</v>
      </c>
      <c r="N39" s="62">
        <v>2.5</v>
      </c>
      <c r="O39" s="62">
        <v>0</v>
      </c>
      <c r="P39" s="62">
        <v>3.2</v>
      </c>
      <c r="Q39" s="62">
        <v>1</v>
      </c>
      <c r="R39" s="62">
        <v>5</v>
      </c>
      <c r="S39" s="62">
        <v>19.417721518987342</v>
      </c>
      <c r="T39" s="62">
        <v>9.6708860759493671</v>
      </c>
      <c r="U39" s="62">
        <v>9.7468354430379751</v>
      </c>
      <c r="V39" s="62">
        <v>27.518987341772153</v>
      </c>
      <c r="W39" s="62">
        <v>8.2784810126582276</v>
      </c>
      <c r="X39" s="62">
        <v>9.6962025316455698</v>
      </c>
      <c r="Y39" s="62">
        <v>9.5443037974683538</v>
      </c>
      <c r="AA39" s="2">
        <f t="shared" si="0"/>
        <v>0.97088607594936716</v>
      </c>
      <c r="AB39" s="2">
        <f t="shared" si="1"/>
        <v>0.96708860759493676</v>
      </c>
      <c r="AC39" s="2">
        <f t="shared" si="2"/>
        <v>0.97468354430379756</v>
      </c>
      <c r="AD39" s="2">
        <f t="shared" si="3"/>
        <v>0.9172995780590717</v>
      </c>
      <c r="AE39" s="2">
        <f t="shared" si="4"/>
        <v>0.82784810126582276</v>
      </c>
      <c r="AF39" s="2">
        <f t="shared" si="5"/>
        <v>0.96962025316455702</v>
      </c>
      <c r="AG39" s="2">
        <f t="shared" si="6"/>
        <v>0.95443037974683542</v>
      </c>
    </row>
    <row r="40" spans="1:33" s="16" customFormat="1" ht="78.75" x14ac:dyDescent="0.25">
      <c r="A40" s="3">
        <v>35</v>
      </c>
      <c r="B40" s="19" t="s">
        <v>437</v>
      </c>
      <c r="C40" s="19" t="s">
        <v>436</v>
      </c>
      <c r="D40" s="19" t="s">
        <v>435</v>
      </c>
      <c r="E40" s="62">
        <v>77.181685393258419</v>
      </c>
      <c r="F40" s="62">
        <v>12.625</v>
      </c>
      <c r="G40" s="62">
        <v>3.625</v>
      </c>
      <c r="H40" s="62">
        <v>7.5</v>
      </c>
      <c r="I40" s="62">
        <v>1.5</v>
      </c>
      <c r="J40" s="62">
        <v>0</v>
      </c>
      <c r="K40" s="62">
        <v>15.9</v>
      </c>
      <c r="L40" s="62">
        <v>2.5</v>
      </c>
      <c r="M40" s="62">
        <v>3</v>
      </c>
      <c r="N40" s="62">
        <v>4</v>
      </c>
      <c r="O40" s="62">
        <v>0</v>
      </c>
      <c r="P40" s="62">
        <v>2.4000000000000004</v>
      </c>
      <c r="Q40" s="62">
        <v>0</v>
      </c>
      <c r="R40" s="62">
        <v>4</v>
      </c>
      <c r="S40" s="62">
        <v>19.550561797752806</v>
      </c>
      <c r="T40" s="62">
        <v>9.7752808988764031</v>
      </c>
      <c r="U40" s="62">
        <v>9.7752808988764031</v>
      </c>
      <c r="V40" s="62">
        <v>29.101123595505616</v>
      </c>
      <c r="W40" s="62">
        <v>9.6629213483146064</v>
      </c>
      <c r="X40" s="62">
        <v>9.6629213483146064</v>
      </c>
      <c r="Y40" s="62">
        <v>9.7752808988764031</v>
      </c>
      <c r="AA40" s="2">
        <f t="shared" si="0"/>
        <v>0.97752808988764028</v>
      </c>
      <c r="AB40" s="2">
        <f t="shared" si="1"/>
        <v>0.97752808988764028</v>
      </c>
      <c r="AC40" s="2">
        <f t="shared" si="2"/>
        <v>0.97752808988764028</v>
      </c>
      <c r="AD40" s="2">
        <f t="shared" si="3"/>
        <v>0.97003745318352053</v>
      </c>
      <c r="AE40" s="2">
        <f t="shared" si="4"/>
        <v>0.96629213483146059</v>
      </c>
      <c r="AF40" s="2">
        <f t="shared" si="5"/>
        <v>0.96629213483146059</v>
      </c>
      <c r="AG40" s="2">
        <f t="shared" si="6"/>
        <v>0.97752808988764028</v>
      </c>
    </row>
    <row r="41" spans="1:33" s="16" customFormat="1" ht="78.75" x14ac:dyDescent="0.25">
      <c r="A41" s="3">
        <v>36</v>
      </c>
      <c r="B41" s="19" t="s">
        <v>434</v>
      </c>
      <c r="C41" s="19" t="s">
        <v>433</v>
      </c>
      <c r="D41" s="19" t="s">
        <v>432</v>
      </c>
      <c r="E41" s="62">
        <v>81.849999999999994</v>
      </c>
      <c r="F41" s="62">
        <v>14.25</v>
      </c>
      <c r="G41" s="62">
        <v>4.75</v>
      </c>
      <c r="H41" s="62">
        <v>8</v>
      </c>
      <c r="I41" s="62">
        <v>1.5</v>
      </c>
      <c r="J41" s="62">
        <v>0</v>
      </c>
      <c r="K41" s="62">
        <v>18.8</v>
      </c>
      <c r="L41" s="62">
        <v>4.5</v>
      </c>
      <c r="M41" s="62">
        <v>4.5</v>
      </c>
      <c r="N41" s="62">
        <v>2.5</v>
      </c>
      <c r="O41" s="62">
        <v>0</v>
      </c>
      <c r="P41" s="62">
        <v>2.8</v>
      </c>
      <c r="Q41" s="62">
        <v>0</v>
      </c>
      <c r="R41" s="62">
        <v>4.5</v>
      </c>
      <c r="S41" s="62">
        <v>19.600000000000001</v>
      </c>
      <c r="T41" s="62">
        <v>9.6</v>
      </c>
      <c r="U41" s="62">
        <v>10</v>
      </c>
      <c r="V41" s="62">
        <v>29.2</v>
      </c>
      <c r="W41" s="62">
        <v>9.6</v>
      </c>
      <c r="X41" s="62">
        <v>9.92</v>
      </c>
      <c r="Y41" s="62">
        <v>9.68</v>
      </c>
      <c r="AA41" s="2">
        <f t="shared" si="0"/>
        <v>0.98</v>
      </c>
      <c r="AB41" s="2">
        <f t="shared" si="1"/>
        <v>0.96</v>
      </c>
      <c r="AC41" s="2">
        <f t="shared" si="2"/>
        <v>1</v>
      </c>
      <c r="AD41" s="2">
        <f t="shared" si="3"/>
        <v>0.97333333333333327</v>
      </c>
      <c r="AE41" s="2">
        <f t="shared" si="4"/>
        <v>0.96</v>
      </c>
      <c r="AF41" s="2">
        <f t="shared" si="5"/>
        <v>0.99199999999999999</v>
      </c>
      <c r="AG41" s="2">
        <f t="shared" si="6"/>
        <v>0.96799999999999997</v>
      </c>
    </row>
    <row r="42" spans="1:33" s="16" customFormat="1" ht="78.75" x14ac:dyDescent="0.25">
      <c r="A42" s="3">
        <v>37</v>
      </c>
      <c r="B42" s="19" t="s">
        <v>431</v>
      </c>
      <c r="C42" s="19" t="s">
        <v>430</v>
      </c>
      <c r="D42" s="19" t="s">
        <v>429</v>
      </c>
      <c r="E42" s="62">
        <v>70.471428571428575</v>
      </c>
      <c r="F42" s="62">
        <v>7.7</v>
      </c>
      <c r="G42" s="62">
        <v>5.2</v>
      </c>
      <c r="H42" s="62">
        <v>0</v>
      </c>
      <c r="I42" s="62">
        <v>2.5</v>
      </c>
      <c r="J42" s="62">
        <v>0</v>
      </c>
      <c r="K42" s="62">
        <v>16.7</v>
      </c>
      <c r="L42" s="62">
        <v>3.5</v>
      </c>
      <c r="M42" s="62">
        <v>3.5</v>
      </c>
      <c r="N42" s="62">
        <v>1</v>
      </c>
      <c r="O42" s="62">
        <v>0</v>
      </c>
      <c r="P42" s="62">
        <v>1.2000000000000002</v>
      </c>
      <c r="Q42" s="62">
        <v>0</v>
      </c>
      <c r="R42" s="62">
        <v>7.5</v>
      </c>
      <c r="S42" s="62">
        <v>19.642857142857142</v>
      </c>
      <c r="T42" s="62">
        <v>9.6428571428571423</v>
      </c>
      <c r="U42" s="62">
        <v>10</v>
      </c>
      <c r="V42" s="62">
        <v>26.428571428571431</v>
      </c>
      <c r="W42" s="62">
        <v>7.8571428571428568</v>
      </c>
      <c r="X42" s="62">
        <v>9.6428571428571423</v>
      </c>
      <c r="Y42" s="62">
        <v>8.9285714285714288</v>
      </c>
      <c r="AA42" s="2">
        <f t="shared" si="0"/>
        <v>0.9821428571428571</v>
      </c>
      <c r="AB42" s="2">
        <f t="shared" si="1"/>
        <v>0.96428571428571419</v>
      </c>
      <c r="AC42" s="2">
        <f t="shared" si="2"/>
        <v>1</v>
      </c>
      <c r="AD42" s="2">
        <f t="shared" si="3"/>
        <v>0.88095238095238093</v>
      </c>
      <c r="AE42" s="2">
        <f t="shared" si="4"/>
        <v>0.7857142857142857</v>
      </c>
      <c r="AF42" s="2">
        <f t="shared" si="5"/>
        <v>0.96428571428571419</v>
      </c>
      <c r="AG42" s="2">
        <f t="shared" si="6"/>
        <v>0.8928571428571429</v>
      </c>
    </row>
    <row r="43" spans="1:33" s="16" customFormat="1" ht="78.75" x14ac:dyDescent="0.25">
      <c r="A43" s="3">
        <v>38</v>
      </c>
      <c r="B43" s="19" t="s">
        <v>428</v>
      </c>
      <c r="C43" s="19" t="s">
        <v>427</v>
      </c>
      <c r="D43" s="19" t="s">
        <v>426</v>
      </c>
      <c r="E43" s="62">
        <v>88.509661016949153</v>
      </c>
      <c r="F43" s="62">
        <v>18.324999999999999</v>
      </c>
      <c r="G43" s="62">
        <v>5.8250000000000002</v>
      </c>
      <c r="H43" s="62">
        <v>8</v>
      </c>
      <c r="I43" s="62">
        <v>4.5</v>
      </c>
      <c r="J43" s="62">
        <v>0</v>
      </c>
      <c r="K43" s="62">
        <v>23.4</v>
      </c>
      <c r="L43" s="62">
        <v>6</v>
      </c>
      <c r="M43" s="62">
        <v>6.5</v>
      </c>
      <c r="N43" s="62">
        <v>1</v>
      </c>
      <c r="O43" s="62">
        <v>0</v>
      </c>
      <c r="P43" s="62">
        <v>4.4000000000000004</v>
      </c>
      <c r="Q43" s="62">
        <v>1</v>
      </c>
      <c r="R43" s="62">
        <v>4.5</v>
      </c>
      <c r="S43" s="62">
        <v>19.152542372881356</v>
      </c>
      <c r="T43" s="62">
        <v>9.6610169491525415</v>
      </c>
      <c r="U43" s="62">
        <v>9.4915254237288131</v>
      </c>
      <c r="V43" s="62">
        <v>27.627118644067799</v>
      </c>
      <c r="W43" s="62">
        <v>9.1525423728813564</v>
      </c>
      <c r="X43" s="62">
        <v>9.4915254237288131</v>
      </c>
      <c r="Y43" s="62">
        <v>8.9830508474576281</v>
      </c>
      <c r="AA43" s="2">
        <f t="shared" si="0"/>
        <v>0.95762711864406769</v>
      </c>
      <c r="AB43" s="2">
        <f t="shared" si="1"/>
        <v>0.96610169491525411</v>
      </c>
      <c r="AC43" s="2">
        <f t="shared" si="2"/>
        <v>0.94915254237288127</v>
      </c>
      <c r="AD43" s="2">
        <f t="shared" si="3"/>
        <v>0.92090395480225984</v>
      </c>
      <c r="AE43" s="2">
        <f t="shared" si="4"/>
        <v>0.9152542372881356</v>
      </c>
      <c r="AF43" s="2">
        <f t="shared" si="5"/>
        <v>0.94915254237288127</v>
      </c>
      <c r="AG43" s="2">
        <f t="shared" si="6"/>
        <v>0.89830508474576276</v>
      </c>
    </row>
    <row r="44" spans="1:33" s="16" customFormat="1" ht="78.75" x14ac:dyDescent="0.25">
      <c r="A44" s="3">
        <v>39</v>
      </c>
      <c r="B44" s="19" t="s">
        <v>425</v>
      </c>
      <c r="C44" s="19" t="s">
        <v>424</v>
      </c>
      <c r="D44" s="19" t="s">
        <v>423</v>
      </c>
      <c r="E44" s="62">
        <v>71.866666666666674</v>
      </c>
      <c r="F44" s="62">
        <v>15</v>
      </c>
      <c r="G44" s="62">
        <v>5.5</v>
      </c>
      <c r="H44" s="62">
        <v>5</v>
      </c>
      <c r="I44" s="62">
        <v>4.5</v>
      </c>
      <c r="J44" s="62">
        <v>0</v>
      </c>
      <c r="K44" s="62">
        <v>10.199999999999999</v>
      </c>
      <c r="L44" s="62">
        <v>0</v>
      </c>
      <c r="M44" s="62">
        <v>3</v>
      </c>
      <c r="N44" s="62">
        <v>2</v>
      </c>
      <c r="O44" s="62">
        <v>0</v>
      </c>
      <c r="P44" s="62">
        <v>1.2000000000000002</v>
      </c>
      <c r="Q44" s="62">
        <v>1</v>
      </c>
      <c r="R44" s="62">
        <v>3</v>
      </c>
      <c r="S44" s="62">
        <v>19.13978494623656</v>
      </c>
      <c r="T44" s="62">
        <v>9.56989247311828</v>
      </c>
      <c r="U44" s="62">
        <v>9.56989247311828</v>
      </c>
      <c r="V44" s="62">
        <v>27.526881720430111</v>
      </c>
      <c r="W44" s="62">
        <v>8.279569892473118</v>
      </c>
      <c r="X44" s="62">
        <v>9.56989247311828</v>
      </c>
      <c r="Y44" s="62">
        <v>9.67741935483871</v>
      </c>
      <c r="AA44" s="2">
        <f t="shared" si="0"/>
        <v>0.956989247311828</v>
      </c>
      <c r="AB44" s="2">
        <f t="shared" si="1"/>
        <v>0.956989247311828</v>
      </c>
      <c r="AC44" s="2">
        <f t="shared" si="2"/>
        <v>0.956989247311828</v>
      </c>
      <c r="AD44" s="2">
        <f t="shared" si="3"/>
        <v>0.91756272401433703</v>
      </c>
      <c r="AE44" s="2">
        <f t="shared" si="4"/>
        <v>0.82795698924731176</v>
      </c>
      <c r="AF44" s="2">
        <f t="shared" si="5"/>
        <v>0.956989247311828</v>
      </c>
      <c r="AG44" s="2">
        <f t="shared" si="6"/>
        <v>0.967741935483871</v>
      </c>
    </row>
    <row r="45" spans="1:33" s="16" customFormat="1" ht="78.75" x14ac:dyDescent="0.25">
      <c r="A45" s="3">
        <v>40</v>
      </c>
      <c r="B45" s="19" t="s">
        <v>422</v>
      </c>
      <c r="C45" s="19" t="s">
        <v>421</v>
      </c>
      <c r="D45" s="19" t="s">
        <v>420</v>
      </c>
      <c r="E45" s="62">
        <v>81.360989010989016</v>
      </c>
      <c r="F45" s="62">
        <v>10.35</v>
      </c>
      <c r="G45" s="62">
        <v>4.8499999999999996</v>
      </c>
      <c r="H45" s="62">
        <v>1</v>
      </c>
      <c r="I45" s="62">
        <v>4.5</v>
      </c>
      <c r="J45" s="62">
        <v>0</v>
      </c>
      <c r="K45" s="62">
        <v>22</v>
      </c>
      <c r="L45" s="62">
        <v>5.5</v>
      </c>
      <c r="M45" s="62">
        <v>5.5</v>
      </c>
      <c r="N45" s="62">
        <v>2.5</v>
      </c>
      <c r="O45" s="62">
        <v>0</v>
      </c>
      <c r="P45" s="62">
        <v>3</v>
      </c>
      <c r="Q45" s="62">
        <v>1</v>
      </c>
      <c r="R45" s="62">
        <v>4.5</v>
      </c>
      <c r="S45" s="62">
        <v>19.670329670329672</v>
      </c>
      <c r="T45" s="62">
        <v>9.8901098901098905</v>
      </c>
      <c r="U45" s="62">
        <v>9.7802197802197792</v>
      </c>
      <c r="V45" s="62">
        <v>29.340659340659339</v>
      </c>
      <c r="W45" s="62">
        <v>9.6703296703296697</v>
      </c>
      <c r="X45" s="62">
        <v>9.7802197802197792</v>
      </c>
      <c r="Y45" s="62">
        <v>9.8901098901098905</v>
      </c>
      <c r="AA45" s="2">
        <f t="shared" si="0"/>
        <v>0.98351648351648346</v>
      </c>
      <c r="AB45" s="2">
        <f t="shared" si="1"/>
        <v>0.98901098901098905</v>
      </c>
      <c r="AC45" s="2">
        <f t="shared" si="2"/>
        <v>0.97802197802197788</v>
      </c>
      <c r="AD45" s="2">
        <f t="shared" si="3"/>
        <v>0.97802197802197799</v>
      </c>
      <c r="AE45" s="2">
        <f t="shared" si="4"/>
        <v>0.96703296703296693</v>
      </c>
      <c r="AF45" s="2">
        <f t="shared" si="5"/>
        <v>0.97802197802197788</v>
      </c>
      <c r="AG45" s="2">
        <f t="shared" si="6"/>
        <v>0.98901098901098905</v>
      </c>
    </row>
    <row r="46" spans="1:33" s="16" customFormat="1" ht="78.75" x14ac:dyDescent="0.25">
      <c r="A46" s="3">
        <v>41</v>
      </c>
      <c r="B46" s="19" t="s">
        <v>419</v>
      </c>
      <c r="C46" s="19" t="s">
        <v>418</v>
      </c>
      <c r="D46" s="19" t="s">
        <v>417</v>
      </c>
      <c r="E46" s="62">
        <v>76.721176470588233</v>
      </c>
      <c r="F46" s="62">
        <v>16.675000000000001</v>
      </c>
      <c r="G46" s="62">
        <v>5.1749999999999998</v>
      </c>
      <c r="H46" s="62">
        <v>10</v>
      </c>
      <c r="I46" s="62">
        <v>1.5</v>
      </c>
      <c r="J46" s="62">
        <v>0</v>
      </c>
      <c r="K46" s="62">
        <v>17.100000000000001</v>
      </c>
      <c r="L46" s="62">
        <v>3.5</v>
      </c>
      <c r="M46" s="62">
        <v>5.5</v>
      </c>
      <c r="N46" s="62">
        <v>2</v>
      </c>
      <c r="O46" s="62">
        <v>0</v>
      </c>
      <c r="P46" s="62">
        <v>1.6</v>
      </c>
      <c r="Q46" s="62">
        <v>0</v>
      </c>
      <c r="R46" s="62">
        <v>4.5</v>
      </c>
      <c r="S46" s="62">
        <v>17.647058823529413</v>
      </c>
      <c r="T46" s="62">
        <v>8.8235294117647065</v>
      </c>
      <c r="U46" s="62">
        <v>8.8235294117647065</v>
      </c>
      <c r="V46" s="62">
        <v>25.294117647058826</v>
      </c>
      <c r="W46" s="62">
        <v>7.0588235294117654</v>
      </c>
      <c r="X46" s="62">
        <v>8.8235294117647065</v>
      </c>
      <c r="Y46" s="62">
        <v>9.4117647058823533</v>
      </c>
      <c r="AA46" s="2">
        <f t="shared" si="0"/>
        <v>0.88235294117647067</v>
      </c>
      <c r="AB46" s="2">
        <f t="shared" si="1"/>
        <v>0.88235294117647067</v>
      </c>
      <c r="AC46" s="2">
        <f t="shared" si="2"/>
        <v>0.88235294117647067</v>
      </c>
      <c r="AD46" s="2">
        <f t="shared" si="3"/>
        <v>0.84313725490196079</v>
      </c>
      <c r="AE46" s="2">
        <f t="shared" si="4"/>
        <v>0.70588235294117652</v>
      </c>
      <c r="AF46" s="2">
        <f t="shared" si="5"/>
        <v>0.88235294117647067</v>
      </c>
      <c r="AG46" s="2">
        <f t="shared" si="6"/>
        <v>0.94117647058823528</v>
      </c>
    </row>
    <row r="47" spans="1:33" s="16" customFormat="1" ht="78.75" x14ac:dyDescent="0.25">
      <c r="A47" s="3">
        <v>42</v>
      </c>
      <c r="B47" s="19" t="s">
        <v>416</v>
      </c>
      <c r="C47" s="19" t="s">
        <v>415</v>
      </c>
      <c r="D47" s="19" t="s">
        <v>414</v>
      </c>
      <c r="E47" s="62">
        <v>59.9</v>
      </c>
      <c r="F47" s="62">
        <v>4.25</v>
      </c>
      <c r="G47" s="62">
        <v>2.25</v>
      </c>
      <c r="H47" s="62">
        <v>0</v>
      </c>
      <c r="I47" s="62">
        <v>2</v>
      </c>
      <c r="J47" s="62">
        <v>0</v>
      </c>
      <c r="K47" s="62">
        <v>10.9</v>
      </c>
      <c r="L47" s="62">
        <v>2.5</v>
      </c>
      <c r="M47" s="62">
        <v>3.5</v>
      </c>
      <c r="N47" s="62">
        <v>1.5</v>
      </c>
      <c r="O47" s="62">
        <v>0</v>
      </c>
      <c r="P47" s="62">
        <v>0.4</v>
      </c>
      <c r="Q47" s="62">
        <v>0</v>
      </c>
      <c r="R47" s="62">
        <v>3</v>
      </c>
      <c r="S47" s="62">
        <v>17.885199999999998</v>
      </c>
      <c r="T47" s="62">
        <v>8.9507999999999992</v>
      </c>
      <c r="U47" s="62">
        <v>8.9344000000000001</v>
      </c>
      <c r="V47" s="62">
        <v>26.770499999999998</v>
      </c>
      <c r="W47" s="62">
        <v>8.7212999999999994</v>
      </c>
      <c r="X47" s="62">
        <v>8.9672000000000001</v>
      </c>
      <c r="Y47" s="62">
        <v>9.0820000000000007</v>
      </c>
      <c r="AA47" s="2">
        <f t="shared" si="0"/>
        <v>0.89425999999999994</v>
      </c>
      <c r="AB47" s="2">
        <f t="shared" si="1"/>
        <v>0.89507999999999988</v>
      </c>
      <c r="AC47" s="2">
        <f t="shared" si="2"/>
        <v>0.89344000000000001</v>
      </c>
      <c r="AD47" s="2">
        <f t="shared" si="3"/>
        <v>0.89235000000000009</v>
      </c>
      <c r="AE47" s="2">
        <f t="shared" si="4"/>
        <v>0.87212999999999996</v>
      </c>
      <c r="AF47" s="2">
        <f t="shared" si="5"/>
        <v>0.89671999999999996</v>
      </c>
      <c r="AG47" s="2">
        <f t="shared" si="6"/>
        <v>0.90820000000000012</v>
      </c>
    </row>
    <row r="48" spans="1:33" s="16" customFormat="1" ht="78.75" x14ac:dyDescent="0.25">
      <c r="A48" s="3">
        <v>43</v>
      </c>
      <c r="B48" s="19" t="s">
        <v>413</v>
      </c>
      <c r="C48" s="19" t="s">
        <v>412</v>
      </c>
      <c r="D48" s="19" t="s">
        <v>411</v>
      </c>
      <c r="E48" s="62">
        <v>69.627826086956517</v>
      </c>
      <c r="F48" s="62">
        <v>11.475</v>
      </c>
      <c r="G48" s="62">
        <v>5.4749999999999996</v>
      </c>
      <c r="H48" s="62">
        <v>5</v>
      </c>
      <c r="I48" s="62">
        <v>1</v>
      </c>
      <c r="J48" s="62">
        <v>0</v>
      </c>
      <c r="K48" s="62">
        <v>8.8000000000000007</v>
      </c>
      <c r="L48" s="62">
        <v>3.5</v>
      </c>
      <c r="M48" s="62">
        <v>3.5</v>
      </c>
      <c r="N48" s="62">
        <v>1</v>
      </c>
      <c r="O48" s="62">
        <v>0</v>
      </c>
      <c r="P48" s="62">
        <v>0.8</v>
      </c>
      <c r="Q48" s="62">
        <v>0</v>
      </c>
      <c r="R48" s="62">
        <v>0</v>
      </c>
      <c r="S48" s="62">
        <v>19.782608695652172</v>
      </c>
      <c r="T48" s="62">
        <v>9.7826086956521738</v>
      </c>
      <c r="U48" s="62">
        <v>10</v>
      </c>
      <c r="V48" s="62">
        <v>29.565217391304344</v>
      </c>
      <c r="W48" s="62">
        <v>10</v>
      </c>
      <c r="X48" s="62">
        <v>9.7826086956521738</v>
      </c>
      <c r="Y48" s="62">
        <v>9.7826086956521738</v>
      </c>
      <c r="AA48" s="2">
        <f t="shared" si="0"/>
        <v>0.98913043478260865</v>
      </c>
      <c r="AB48" s="2">
        <f t="shared" si="1"/>
        <v>0.97826086956521741</v>
      </c>
      <c r="AC48" s="2">
        <f t="shared" si="2"/>
        <v>1</v>
      </c>
      <c r="AD48" s="2">
        <f t="shared" si="3"/>
        <v>0.98550724637681153</v>
      </c>
      <c r="AE48" s="2">
        <f t="shared" si="4"/>
        <v>1</v>
      </c>
      <c r="AF48" s="2">
        <f t="shared" si="5"/>
        <v>0.97826086956521741</v>
      </c>
      <c r="AG48" s="2">
        <f t="shared" si="6"/>
        <v>0.97826086956521741</v>
      </c>
    </row>
    <row r="49" spans="1:33" s="2" customFormat="1" ht="63" x14ac:dyDescent="0.25">
      <c r="A49" s="3">
        <v>44</v>
      </c>
      <c r="B49" s="3" t="s">
        <v>410</v>
      </c>
      <c r="C49" s="3" t="s">
        <v>409</v>
      </c>
      <c r="D49" s="3">
        <v>3823032571</v>
      </c>
      <c r="E49" s="61">
        <v>73.400000000000006</v>
      </c>
      <c r="F49" s="61">
        <v>12.55</v>
      </c>
      <c r="G49" s="61">
        <v>4.55</v>
      </c>
      <c r="H49" s="61">
        <v>8</v>
      </c>
      <c r="I49" s="61">
        <v>0</v>
      </c>
      <c r="J49" s="61">
        <v>0</v>
      </c>
      <c r="K49" s="61">
        <v>16</v>
      </c>
      <c r="L49" s="61">
        <v>5</v>
      </c>
      <c r="M49" s="61">
        <v>6</v>
      </c>
      <c r="N49" s="61">
        <v>0</v>
      </c>
      <c r="O49" s="61">
        <v>0</v>
      </c>
      <c r="P49" s="61">
        <v>5</v>
      </c>
      <c r="Q49" s="61">
        <v>0</v>
      </c>
      <c r="R49" s="61">
        <v>0</v>
      </c>
      <c r="S49" s="61">
        <v>19.7</v>
      </c>
      <c r="T49" s="61">
        <v>10</v>
      </c>
      <c r="U49" s="61">
        <v>9.6999999999999993</v>
      </c>
      <c r="V49" s="61">
        <v>25.2</v>
      </c>
      <c r="W49" s="61">
        <v>8.1</v>
      </c>
      <c r="X49" s="61">
        <v>9.6999999999999993</v>
      </c>
      <c r="Y49" s="61">
        <v>7.4</v>
      </c>
      <c r="AA49" s="2">
        <f t="shared" si="0"/>
        <v>0.98499999999999999</v>
      </c>
      <c r="AB49" s="2">
        <f t="shared" si="1"/>
        <v>1</v>
      </c>
      <c r="AC49" s="2">
        <f t="shared" si="2"/>
        <v>0.97</v>
      </c>
      <c r="AD49" s="2">
        <f t="shared" si="3"/>
        <v>0.83999999999999986</v>
      </c>
      <c r="AE49" s="2">
        <f t="shared" si="4"/>
        <v>0.80999999999999994</v>
      </c>
      <c r="AF49" s="2">
        <f t="shared" si="5"/>
        <v>0.97</v>
      </c>
      <c r="AG49" s="2">
        <f t="shared" si="6"/>
        <v>0.74</v>
      </c>
    </row>
    <row r="50" spans="1:33" s="2" customFormat="1" ht="63" x14ac:dyDescent="0.25">
      <c r="A50" s="3">
        <v>45</v>
      </c>
      <c r="B50" s="3" t="s">
        <v>408</v>
      </c>
      <c r="C50" s="3" t="s">
        <v>407</v>
      </c>
      <c r="D50" s="3">
        <v>3823029716</v>
      </c>
      <c r="E50" s="61">
        <v>90.3</v>
      </c>
      <c r="F50" s="61">
        <v>24.55</v>
      </c>
      <c r="G50" s="61">
        <v>7.55</v>
      </c>
      <c r="H50" s="61">
        <v>9</v>
      </c>
      <c r="I50" s="61">
        <v>3</v>
      </c>
      <c r="J50" s="61">
        <v>5</v>
      </c>
      <c r="K50" s="61">
        <v>20.5</v>
      </c>
      <c r="L50" s="61">
        <v>5</v>
      </c>
      <c r="M50" s="61">
        <v>5</v>
      </c>
      <c r="N50" s="61">
        <v>4</v>
      </c>
      <c r="O50" s="61">
        <v>2</v>
      </c>
      <c r="P50" s="61">
        <v>0</v>
      </c>
      <c r="Q50" s="61">
        <v>4</v>
      </c>
      <c r="R50" s="61">
        <v>0.5</v>
      </c>
      <c r="S50" s="61">
        <v>19.399999999999999</v>
      </c>
      <c r="T50" s="61">
        <v>10</v>
      </c>
      <c r="U50" s="61">
        <v>9.4</v>
      </c>
      <c r="V50" s="61">
        <v>25.9</v>
      </c>
      <c r="W50" s="61">
        <v>8.1999999999999993</v>
      </c>
      <c r="X50" s="61">
        <v>8.8000000000000007</v>
      </c>
      <c r="Y50" s="61">
        <v>8.8000000000000007</v>
      </c>
      <c r="AA50" s="2">
        <f t="shared" si="0"/>
        <v>0.97</v>
      </c>
      <c r="AB50" s="2">
        <f t="shared" si="1"/>
        <v>1</v>
      </c>
      <c r="AC50" s="2">
        <f t="shared" si="2"/>
        <v>0.94000000000000006</v>
      </c>
      <c r="AD50" s="2">
        <f t="shared" si="3"/>
        <v>0.86</v>
      </c>
      <c r="AE50" s="2">
        <f t="shared" si="4"/>
        <v>0.82</v>
      </c>
      <c r="AF50" s="2">
        <f t="shared" si="5"/>
        <v>0.88000000000000012</v>
      </c>
      <c r="AG50" s="2">
        <f t="shared" si="6"/>
        <v>0.88000000000000012</v>
      </c>
    </row>
    <row r="51" spans="1:33" s="2" customFormat="1" ht="63" x14ac:dyDescent="0.25">
      <c r="A51" s="3">
        <v>46</v>
      </c>
      <c r="B51" s="3" t="s">
        <v>406</v>
      </c>
      <c r="C51" s="3" t="s">
        <v>405</v>
      </c>
      <c r="D51" s="3">
        <v>3823029709</v>
      </c>
      <c r="E51" s="61">
        <v>94.6</v>
      </c>
      <c r="F51" s="61">
        <v>24.1</v>
      </c>
      <c r="G51" s="61">
        <v>5.0999999999999996</v>
      </c>
      <c r="H51" s="61">
        <v>9</v>
      </c>
      <c r="I51" s="61">
        <v>5</v>
      </c>
      <c r="J51" s="61">
        <v>5</v>
      </c>
      <c r="K51" s="61">
        <v>23</v>
      </c>
      <c r="L51" s="61">
        <v>7</v>
      </c>
      <c r="M51" s="61">
        <v>6</v>
      </c>
      <c r="N51" s="61">
        <v>4</v>
      </c>
      <c r="O51" s="61">
        <v>0</v>
      </c>
      <c r="P51" s="61">
        <v>2.5</v>
      </c>
      <c r="Q51" s="61">
        <v>2</v>
      </c>
      <c r="R51" s="61">
        <v>1.5</v>
      </c>
      <c r="S51" s="61">
        <v>19.600000000000001</v>
      </c>
      <c r="T51" s="61">
        <v>9.8000000000000007</v>
      </c>
      <c r="U51" s="61">
        <v>9.8000000000000007</v>
      </c>
      <c r="V51" s="61">
        <v>27.9</v>
      </c>
      <c r="W51" s="61">
        <v>8.8000000000000007</v>
      </c>
      <c r="X51" s="61">
        <v>9.6</v>
      </c>
      <c r="Y51" s="61">
        <v>9.5</v>
      </c>
      <c r="AA51" s="2">
        <f t="shared" si="0"/>
        <v>0.98000000000000009</v>
      </c>
      <c r="AB51" s="2">
        <f t="shared" si="1"/>
        <v>0.98000000000000009</v>
      </c>
      <c r="AC51" s="2">
        <f t="shared" si="2"/>
        <v>0.98000000000000009</v>
      </c>
      <c r="AD51" s="2">
        <f t="shared" si="3"/>
        <v>0.93</v>
      </c>
      <c r="AE51" s="2">
        <f t="shared" si="4"/>
        <v>0.88000000000000012</v>
      </c>
      <c r="AF51" s="2">
        <f t="shared" si="5"/>
        <v>0.96</v>
      </c>
      <c r="AG51" s="2">
        <f t="shared" si="6"/>
        <v>0.95</v>
      </c>
    </row>
    <row r="52" spans="1:33" s="2" customFormat="1" ht="63" x14ac:dyDescent="0.25">
      <c r="A52" s="3">
        <v>47</v>
      </c>
      <c r="B52" s="3" t="s">
        <v>404</v>
      </c>
      <c r="C52" s="3" t="s">
        <v>403</v>
      </c>
      <c r="D52" s="3">
        <v>3823029762</v>
      </c>
      <c r="E52" s="61">
        <v>81.099999999999994</v>
      </c>
      <c r="F52" s="61">
        <v>25</v>
      </c>
      <c r="G52" s="61">
        <v>5</v>
      </c>
      <c r="H52" s="61">
        <v>10</v>
      </c>
      <c r="I52" s="61">
        <v>5</v>
      </c>
      <c r="J52" s="61">
        <v>5</v>
      </c>
      <c r="K52" s="61">
        <v>9.5</v>
      </c>
      <c r="L52" s="61">
        <v>4</v>
      </c>
      <c r="M52" s="61">
        <v>3</v>
      </c>
      <c r="N52" s="61">
        <v>0</v>
      </c>
      <c r="O52" s="61">
        <v>0</v>
      </c>
      <c r="P52" s="61">
        <v>2.5</v>
      </c>
      <c r="Q52" s="61">
        <v>0</v>
      </c>
      <c r="R52" s="61">
        <v>0</v>
      </c>
      <c r="S52" s="61">
        <v>18.2</v>
      </c>
      <c r="T52" s="61">
        <v>9</v>
      </c>
      <c r="U52" s="61">
        <v>9.1999999999999993</v>
      </c>
      <c r="V52" s="61">
        <v>28.4</v>
      </c>
      <c r="W52" s="61">
        <v>9.4</v>
      </c>
      <c r="X52" s="61">
        <v>9.5</v>
      </c>
      <c r="Y52" s="61">
        <v>9.4</v>
      </c>
      <c r="AA52" s="2">
        <f t="shared" si="0"/>
        <v>0.90999999999999992</v>
      </c>
      <c r="AB52" s="2">
        <f t="shared" si="1"/>
        <v>0.9</v>
      </c>
      <c r="AC52" s="2">
        <f t="shared" si="2"/>
        <v>0.91999999999999993</v>
      </c>
      <c r="AD52" s="2">
        <f t="shared" si="3"/>
        <v>0.94333333333333336</v>
      </c>
      <c r="AE52" s="2">
        <f t="shared" si="4"/>
        <v>0.94000000000000006</v>
      </c>
      <c r="AF52" s="2">
        <f t="shared" si="5"/>
        <v>0.95</v>
      </c>
      <c r="AG52" s="2">
        <f t="shared" si="6"/>
        <v>0.94000000000000006</v>
      </c>
    </row>
    <row r="53" spans="1:33" s="2" customFormat="1" ht="63" x14ac:dyDescent="0.25">
      <c r="A53" s="3">
        <v>48</v>
      </c>
      <c r="B53" s="3" t="s">
        <v>402</v>
      </c>
      <c r="C53" s="3" t="s">
        <v>401</v>
      </c>
      <c r="D53" s="3">
        <v>3823029811</v>
      </c>
      <c r="E53" s="61">
        <v>83.4</v>
      </c>
      <c r="F53" s="61">
        <v>23.9</v>
      </c>
      <c r="G53" s="61">
        <v>7.9</v>
      </c>
      <c r="H53" s="61">
        <v>8</v>
      </c>
      <c r="I53" s="61">
        <v>3</v>
      </c>
      <c r="J53" s="61">
        <v>5</v>
      </c>
      <c r="K53" s="61">
        <v>11.5</v>
      </c>
      <c r="L53" s="61">
        <v>3</v>
      </c>
      <c r="M53" s="61">
        <v>8</v>
      </c>
      <c r="N53" s="61">
        <v>0</v>
      </c>
      <c r="O53" s="61">
        <v>0</v>
      </c>
      <c r="P53" s="61">
        <v>0</v>
      </c>
      <c r="Q53" s="61">
        <v>0</v>
      </c>
      <c r="R53" s="61">
        <v>0.5</v>
      </c>
      <c r="S53" s="61">
        <v>19.2</v>
      </c>
      <c r="T53" s="61">
        <v>9.6</v>
      </c>
      <c r="U53" s="61">
        <v>9.6</v>
      </c>
      <c r="V53" s="61">
        <v>28.8</v>
      </c>
      <c r="W53" s="61">
        <v>9.6</v>
      </c>
      <c r="X53" s="61">
        <v>9.6</v>
      </c>
      <c r="Y53" s="61">
        <v>9.6</v>
      </c>
      <c r="AA53" s="2">
        <f t="shared" si="0"/>
        <v>0.96</v>
      </c>
      <c r="AB53" s="2">
        <f t="shared" si="1"/>
        <v>0.96</v>
      </c>
      <c r="AC53" s="2">
        <f t="shared" si="2"/>
        <v>0.96</v>
      </c>
      <c r="AD53" s="2">
        <f t="shared" si="3"/>
        <v>0.96</v>
      </c>
      <c r="AE53" s="2">
        <f t="shared" si="4"/>
        <v>0.96</v>
      </c>
      <c r="AF53" s="2">
        <f t="shared" si="5"/>
        <v>0.96</v>
      </c>
      <c r="AG53" s="2">
        <f t="shared" si="6"/>
        <v>0.96</v>
      </c>
    </row>
    <row r="54" spans="1:33" s="2" customFormat="1" ht="63" x14ac:dyDescent="0.25">
      <c r="A54" s="3">
        <v>49</v>
      </c>
      <c r="B54" s="3" t="s">
        <v>400</v>
      </c>
      <c r="C54" s="3" t="s">
        <v>399</v>
      </c>
      <c r="D54" s="3">
        <v>3823020181</v>
      </c>
      <c r="E54" s="61">
        <v>77.5</v>
      </c>
      <c r="F54" s="61">
        <v>18.899999999999999</v>
      </c>
      <c r="G54" s="61">
        <v>3.9</v>
      </c>
      <c r="H54" s="61">
        <v>6</v>
      </c>
      <c r="I54" s="61">
        <v>4</v>
      </c>
      <c r="J54" s="61">
        <v>5</v>
      </c>
      <c r="K54" s="61">
        <v>10</v>
      </c>
      <c r="L54" s="61">
        <v>3</v>
      </c>
      <c r="M54" s="61">
        <v>7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20</v>
      </c>
      <c r="T54" s="61">
        <v>10</v>
      </c>
      <c r="U54" s="61">
        <v>10</v>
      </c>
      <c r="V54" s="61">
        <v>28.6</v>
      </c>
      <c r="W54" s="61">
        <v>8.8000000000000007</v>
      </c>
      <c r="X54" s="61">
        <v>10</v>
      </c>
      <c r="Y54" s="61">
        <v>9.9</v>
      </c>
      <c r="AA54" s="2">
        <f t="shared" si="0"/>
        <v>1</v>
      </c>
      <c r="AB54" s="2">
        <f t="shared" si="1"/>
        <v>1</v>
      </c>
      <c r="AC54" s="2">
        <f t="shared" si="2"/>
        <v>1</v>
      </c>
      <c r="AD54" s="2">
        <f t="shared" si="3"/>
        <v>0.95666666666666667</v>
      </c>
      <c r="AE54" s="2">
        <f t="shared" si="4"/>
        <v>0.88000000000000012</v>
      </c>
      <c r="AF54" s="2">
        <f t="shared" si="5"/>
        <v>1</v>
      </c>
      <c r="AG54" s="2">
        <f t="shared" si="6"/>
        <v>0.99</v>
      </c>
    </row>
    <row r="55" spans="1:33" s="2" customFormat="1" ht="63" x14ac:dyDescent="0.25">
      <c r="A55" s="3">
        <v>50</v>
      </c>
      <c r="B55" s="3" t="s">
        <v>398</v>
      </c>
      <c r="C55" s="3" t="s">
        <v>397</v>
      </c>
      <c r="D55" s="3">
        <v>3823029723</v>
      </c>
      <c r="E55" s="61">
        <f>F55+K55+S55+V55</f>
        <v>55.150000000000006</v>
      </c>
      <c r="F55" s="61">
        <v>1.65</v>
      </c>
      <c r="G55" s="61">
        <v>1.65</v>
      </c>
      <c r="H55" s="61">
        <v>0</v>
      </c>
      <c r="I55" s="61">
        <v>0</v>
      </c>
      <c r="J55" s="61">
        <v>0</v>
      </c>
      <c r="K55" s="61">
        <v>9.5</v>
      </c>
      <c r="L55" s="61">
        <v>7</v>
      </c>
      <c r="M55" s="61">
        <v>2</v>
      </c>
      <c r="N55" s="61">
        <v>0</v>
      </c>
      <c r="O55" s="61">
        <v>0</v>
      </c>
      <c r="P55" s="61">
        <v>0</v>
      </c>
      <c r="Q55" s="61">
        <v>0</v>
      </c>
      <c r="R55" s="61">
        <v>0.5</v>
      </c>
      <c r="S55" s="61">
        <f>SUM(T55:U55)</f>
        <v>17.600000000000001</v>
      </c>
      <c r="T55" s="61">
        <v>8.8000000000000007</v>
      </c>
      <c r="U55" s="61">
        <v>8.8000000000000007</v>
      </c>
      <c r="V55" s="61">
        <f>SUM(W55:Y55)</f>
        <v>26.400000000000002</v>
      </c>
      <c r="W55" s="61">
        <v>8.8000000000000007</v>
      </c>
      <c r="X55" s="61">
        <v>8.8000000000000007</v>
      </c>
      <c r="Y55" s="61">
        <v>8.8000000000000007</v>
      </c>
      <c r="AA55" s="2">
        <f t="shared" si="0"/>
        <v>0.88000000000000012</v>
      </c>
      <c r="AB55" s="2">
        <f t="shared" si="1"/>
        <v>0.88000000000000012</v>
      </c>
      <c r="AC55" s="2">
        <f t="shared" si="2"/>
        <v>0.88000000000000012</v>
      </c>
      <c r="AD55" s="2">
        <f t="shared" si="3"/>
        <v>0.88000000000000023</v>
      </c>
      <c r="AE55" s="2">
        <f t="shared" si="4"/>
        <v>0.88000000000000012</v>
      </c>
      <c r="AF55" s="2">
        <f t="shared" si="5"/>
        <v>0.88000000000000012</v>
      </c>
      <c r="AG55" s="2">
        <f t="shared" si="6"/>
        <v>0.88000000000000012</v>
      </c>
    </row>
    <row r="56" spans="1:33" s="2" customFormat="1" ht="63" x14ac:dyDescent="0.25">
      <c r="A56" s="3">
        <v>51</v>
      </c>
      <c r="B56" s="3" t="s">
        <v>396</v>
      </c>
      <c r="C56" s="3" t="s">
        <v>395</v>
      </c>
      <c r="D56" s="3">
        <v>3823029628</v>
      </c>
      <c r="E56" s="61">
        <v>91.7</v>
      </c>
      <c r="F56" s="61">
        <v>23.2</v>
      </c>
      <c r="G56" s="61">
        <v>5.2</v>
      </c>
      <c r="H56" s="61">
        <v>8</v>
      </c>
      <c r="I56" s="61">
        <v>5</v>
      </c>
      <c r="J56" s="61">
        <v>5</v>
      </c>
      <c r="K56" s="61">
        <v>23.5</v>
      </c>
      <c r="L56" s="61">
        <v>7</v>
      </c>
      <c r="M56" s="61">
        <v>3</v>
      </c>
      <c r="N56" s="61">
        <v>4</v>
      </c>
      <c r="O56" s="61">
        <v>0</v>
      </c>
      <c r="P56" s="61">
        <v>7.5</v>
      </c>
      <c r="Q56" s="61">
        <v>2</v>
      </c>
      <c r="R56" s="61">
        <v>0</v>
      </c>
      <c r="S56" s="61">
        <v>20</v>
      </c>
      <c r="T56" s="61">
        <v>10</v>
      </c>
      <c r="U56" s="61">
        <v>10</v>
      </c>
      <c r="V56" s="61">
        <v>25</v>
      </c>
      <c r="W56" s="61">
        <v>5</v>
      </c>
      <c r="X56" s="61">
        <v>10</v>
      </c>
      <c r="Y56" s="61">
        <v>10</v>
      </c>
      <c r="AA56" s="2">
        <f t="shared" si="0"/>
        <v>1</v>
      </c>
      <c r="AB56" s="2">
        <f t="shared" si="1"/>
        <v>1</v>
      </c>
      <c r="AC56" s="2">
        <f t="shared" si="2"/>
        <v>1</v>
      </c>
      <c r="AD56" s="2">
        <f t="shared" si="3"/>
        <v>0.83333333333333337</v>
      </c>
      <c r="AE56" s="2">
        <f t="shared" si="4"/>
        <v>0.5</v>
      </c>
      <c r="AF56" s="2">
        <f t="shared" si="5"/>
        <v>1</v>
      </c>
      <c r="AG56" s="2">
        <f t="shared" si="6"/>
        <v>1</v>
      </c>
    </row>
    <row r="57" spans="1:33" s="2" customFormat="1" ht="63" x14ac:dyDescent="0.25">
      <c r="A57" s="3">
        <v>52</v>
      </c>
      <c r="B57" s="3" t="s">
        <v>394</v>
      </c>
      <c r="C57" s="3" t="s">
        <v>393</v>
      </c>
      <c r="D57" s="3">
        <v>3823029586</v>
      </c>
      <c r="E57" s="61">
        <v>74.150000000000006</v>
      </c>
      <c r="F57" s="61">
        <v>12.15</v>
      </c>
      <c r="G57" s="61">
        <v>1.65</v>
      </c>
      <c r="H57" s="61">
        <v>7</v>
      </c>
      <c r="I57" s="61">
        <v>1</v>
      </c>
      <c r="J57" s="61">
        <v>2.5</v>
      </c>
      <c r="K57" s="61">
        <v>12</v>
      </c>
      <c r="L57" s="61">
        <v>2</v>
      </c>
      <c r="M57" s="61">
        <v>5</v>
      </c>
      <c r="N57" s="61">
        <v>0</v>
      </c>
      <c r="O57" s="61">
        <v>2</v>
      </c>
      <c r="P57" s="61">
        <v>2.5</v>
      </c>
      <c r="Q57" s="61">
        <v>0</v>
      </c>
      <c r="R57" s="61">
        <v>0.5</v>
      </c>
      <c r="S57" s="61">
        <v>20</v>
      </c>
      <c r="T57" s="61">
        <v>10</v>
      </c>
      <c r="U57" s="61">
        <v>10</v>
      </c>
      <c r="V57" s="61">
        <v>30</v>
      </c>
      <c r="W57" s="61">
        <v>10</v>
      </c>
      <c r="X57" s="61">
        <v>10</v>
      </c>
      <c r="Y57" s="61">
        <v>10</v>
      </c>
      <c r="AA57" s="2">
        <f t="shared" si="0"/>
        <v>1</v>
      </c>
      <c r="AB57" s="2">
        <f t="shared" si="1"/>
        <v>1</v>
      </c>
      <c r="AC57" s="2">
        <f t="shared" si="2"/>
        <v>1</v>
      </c>
      <c r="AD57" s="2">
        <f t="shared" si="3"/>
        <v>1</v>
      </c>
      <c r="AE57" s="2">
        <f t="shared" si="4"/>
        <v>1</v>
      </c>
      <c r="AF57" s="2">
        <f t="shared" si="5"/>
        <v>1</v>
      </c>
      <c r="AG57" s="2">
        <f t="shared" si="6"/>
        <v>1</v>
      </c>
    </row>
    <row r="58" spans="1:33" s="2" customFormat="1" ht="63" x14ac:dyDescent="0.25">
      <c r="A58" s="3">
        <v>53</v>
      </c>
      <c r="B58" s="3" t="s">
        <v>392</v>
      </c>
      <c r="C58" s="3" t="s">
        <v>391</v>
      </c>
      <c r="D58" s="3">
        <v>3823033889</v>
      </c>
      <c r="E58" s="61">
        <v>68.599999999999994</v>
      </c>
      <c r="F58" s="61">
        <v>11.05</v>
      </c>
      <c r="G58" s="61">
        <v>1.05</v>
      </c>
      <c r="H58" s="61">
        <v>0</v>
      </c>
      <c r="I58" s="61">
        <v>5</v>
      </c>
      <c r="J58" s="61">
        <v>5</v>
      </c>
      <c r="K58" s="61">
        <v>10</v>
      </c>
      <c r="L58" s="61">
        <v>4</v>
      </c>
      <c r="M58" s="61">
        <v>6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20</v>
      </c>
      <c r="T58" s="61">
        <v>10</v>
      </c>
      <c r="U58" s="61">
        <v>10</v>
      </c>
      <c r="V58" s="61">
        <v>27.5</v>
      </c>
      <c r="W58" s="61">
        <v>7.5</v>
      </c>
      <c r="X58" s="61">
        <v>10</v>
      </c>
      <c r="Y58" s="61">
        <v>10</v>
      </c>
      <c r="AA58" s="2">
        <f t="shared" si="0"/>
        <v>1</v>
      </c>
      <c r="AB58" s="2">
        <f t="shared" si="1"/>
        <v>1</v>
      </c>
      <c r="AC58" s="2">
        <f t="shared" si="2"/>
        <v>1</v>
      </c>
      <c r="AD58" s="2">
        <f t="shared" si="3"/>
        <v>0.91666666666666663</v>
      </c>
      <c r="AE58" s="2">
        <f t="shared" si="4"/>
        <v>0.75</v>
      </c>
      <c r="AF58" s="2">
        <f t="shared" si="5"/>
        <v>1</v>
      </c>
      <c r="AG58" s="2">
        <f t="shared" si="6"/>
        <v>1</v>
      </c>
    </row>
    <row r="59" spans="1:33" s="2" customFormat="1" ht="63" x14ac:dyDescent="0.25">
      <c r="A59" s="3">
        <v>54</v>
      </c>
      <c r="B59" s="3" t="s">
        <v>390</v>
      </c>
      <c r="C59" s="3" t="s">
        <v>389</v>
      </c>
      <c r="D59" s="3">
        <v>3823029674</v>
      </c>
      <c r="E59" s="61">
        <v>80.2</v>
      </c>
      <c r="F59" s="61">
        <v>23.3</v>
      </c>
      <c r="G59" s="61">
        <v>4.3</v>
      </c>
      <c r="H59" s="61">
        <v>10</v>
      </c>
      <c r="I59" s="61">
        <v>4</v>
      </c>
      <c r="J59" s="61">
        <v>5</v>
      </c>
      <c r="K59" s="61">
        <v>11</v>
      </c>
      <c r="L59" s="61">
        <v>7</v>
      </c>
      <c r="M59" s="61">
        <v>4</v>
      </c>
      <c r="N59" s="61">
        <v>0</v>
      </c>
      <c r="O59" s="61">
        <v>0</v>
      </c>
      <c r="P59" s="61">
        <v>0</v>
      </c>
      <c r="Q59" s="61">
        <v>0</v>
      </c>
      <c r="R59" s="61">
        <v>0</v>
      </c>
      <c r="S59" s="61">
        <v>18.600000000000001</v>
      </c>
      <c r="T59" s="61">
        <v>9.3000000000000007</v>
      </c>
      <c r="U59" s="61">
        <v>9.3000000000000007</v>
      </c>
      <c r="V59" s="61">
        <v>27.3</v>
      </c>
      <c r="W59" s="61">
        <v>8.6999999999999993</v>
      </c>
      <c r="X59" s="61">
        <v>8.6999999999999993</v>
      </c>
      <c r="Y59" s="61">
        <v>10</v>
      </c>
      <c r="AA59" s="2">
        <f t="shared" si="0"/>
        <v>0.93</v>
      </c>
      <c r="AB59" s="2">
        <f t="shared" si="1"/>
        <v>0.93</v>
      </c>
      <c r="AC59" s="2">
        <f t="shared" si="2"/>
        <v>0.93</v>
      </c>
      <c r="AD59" s="2">
        <f t="shared" si="3"/>
        <v>0.91333333333333322</v>
      </c>
      <c r="AE59" s="2">
        <f t="shared" si="4"/>
        <v>0.86999999999999988</v>
      </c>
      <c r="AF59" s="2">
        <f t="shared" si="5"/>
        <v>0.86999999999999988</v>
      </c>
      <c r="AG59" s="2">
        <f t="shared" si="6"/>
        <v>1</v>
      </c>
    </row>
    <row r="60" spans="1:33" s="16" customFormat="1" ht="78.75" x14ac:dyDescent="0.25">
      <c r="A60" s="3">
        <v>55</v>
      </c>
      <c r="B60" s="19" t="s">
        <v>388</v>
      </c>
      <c r="C60" s="19" t="s">
        <v>387</v>
      </c>
      <c r="D60" s="19" t="s">
        <v>386</v>
      </c>
      <c r="E60" s="62">
        <v>81.531265822784803</v>
      </c>
      <c r="F60" s="62">
        <v>11.625</v>
      </c>
      <c r="G60" s="62">
        <v>2.625</v>
      </c>
      <c r="H60" s="62">
        <v>7.5</v>
      </c>
      <c r="I60" s="62">
        <v>1.5</v>
      </c>
      <c r="J60" s="62">
        <v>0</v>
      </c>
      <c r="K60" s="62">
        <v>21.8</v>
      </c>
      <c r="L60" s="62">
        <v>3.5</v>
      </c>
      <c r="M60" s="62">
        <v>4.5</v>
      </c>
      <c r="N60" s="62">
        <v>3.5</v>
      </c>
      <c r="O60" s="62">
        <v>0</v>
      </c>
      <c r="P60" s="62">
        <v>0.8</v>
      </c>
      <c r="Q60" s="62">
        <v>1</v>
      </c>
      <c r="R60" s="62">
        <v>8.5</v>
      </c>
      <c r="S60" s="62">
        <v>19.746835443037973</v>
      </c>
      <c r="T60" s="62">
        <v>10</v>
      </c>
      <c r="U60" s="62">
        <v>9.7468354430379751</v>
      </c>
      <c r="V60" s="62">
        <v>28.354430379746837</v>
      </c>
      <c r="W60" s="62">
        <v>8.9873417721518987</v>
      </c>
      <c r="X60" s="62">
        <v>9.8734177215189884</v>
      </c>
      <c r="Y60" s="62">
        <v>9.4936708860759484</v>
      </c>
      <c r="AA60" s="2">
        <f t="shared" si="0"/>
        <v>0.98734177215189878</v>
      </c>
      <c r="AB60" s="2">
        <f t="shared" si="1"/>
        <v>1</v>
      </c>
      <c r="AC60" s="2">
        <f t="shared" si="2"/>
        <v>0.97468354430379756</v>
      </c>
      <c r="AD60" s="2">
        <f t="shared" si="3"/>
        <v>0.94514767932489452</v>
      </c>
      <c r="AE60" s="2">
        <f t="shared" si="4"/>
        <v>0.89873417721518989</v>
      </c>
      <c r="AF60" s="2">
        <f t="shared" si="5"/>
        <v>0.98734177215189889</v>
      </c>
      <c r="AG60" s="2">
        <f t="shared" si="6"/>
        <v>0.94936708860759489</v>
      </c>
    </row>
    <row r="61" spans="1:33" s="16" customFormat="1" ht="78.75" x14ac:dyDescent="0.25">
      <c r="A61" s="3">
        <v>56</v>
      </c>
      <c r="B61" s="19" t="s">
        <v>385</v>
      </c>
      <c r="C61" s="19" t="s">
        <v>384</v>
      </c>
      <c r="D61" s="19" t="s">
        <v>383</v>
      </c>
      <c r="E61" s="62">
        <v>76.839024390243907</v>
      </c>
      <c r="F61" s="62">
        <v>14.55</v>
      </c>
      <c r="G61" s="62">
        <v>5.05</v>
      </c>
      <c r="H61" s="62">
        <v>8</v>
      </c>
      <c r="I61" s="62">
        <v>1.5</v>
      </c>
      <c r="J61" s="62">
        <v>0</v>
      </c>
      <c r="K61" s="62">
        <v>26.1</v>
      </c>
      <c r="L61" s="62">
        <v>5</v>
      </c>
      <c r="M61" s="62">
        <v>5</v>
      </c>
      <c r="N61" s="62">
        <v>1.5</v>
      </c>
      <c r="O61" s="62">
        <v>0</v>
      </c>
      <c r="P61" s="62">
        <v>4.6000000000000005</v>
      </c>
      <c r="Q61" s="62">
        <v>3</v>
      </c>
      <c r="R61" s="62">
        <v>7</v>
      </c>
      <c r="S61" s="62">
        <v>15.213414634146343</v>
      </c>
      <c r="T61" s="62">
        <v>7.5</v>
      </c>
      <c r="U61" s="62">
        <v>7.7134146341463419</v>
      </c>
      <c r="V61" s="62">
        <v>20.975609756097562</v>
      </c>
      <c r="W61" s="62">
        <v>6.3719512195121952</v>
      </c>
      <c r="X61" s="62">
        <v>7.5609756097560972</v>
      </c>
      <c r="Y61" s="62">
        <v>7.0426829268292677</v>
      </c>
      <c r="AA61" s="2">
        <f t="shared" si="0"/>
        <v>0.76067073170731714</v>
      </c>
      <c r="AB61" s="2">
        <f t="shared" si="1"/>
        <v>0.75</v>
      </c>
      <c r="AC61" s="2">
        <f t="shared" si="2"/>
        <v>0.77134146341463417</v>
      </c>
      <c r="AD61" s="2">
        <f t="shared" si="3"/>
        <v>0.69918699186991873</v>
      </c>
      <c r="AE61" s="2">
        <f t="shared" si="4"/>
        <v>0.63719512195121952</v>
      </c>
      <c r="AF61" s="2">
        <f t="shared" si="5"/>
        <v>0.75609756097560976</v>
      </c>
      <c r="AG61" s="2">
        <f t="shared" si="6"/>
        <v>0.70426829268292679</v>
      </c>
    </row>
    <row r="62" spans="1:33" s="16" customFormat="1" ht="78.75" x14ac:dyDescent="0.25">
      <c r="A62" s="3">
        <v>57</v>
      </c>
      <c r="B62" s="19" t="s">
        <v>382</v>
      </c>
      <c r="C62" s="19" t="s">
        <v>381</v>
      </c>
      <c r="D62" s="19" t="s">
        <v>380</v>
      </c>
      <c r="E62" s="62">
        <v>72.913333333333327</v>
      </c>
      <c r="F62" s="62">
        <v>12.375</v>
      </c>
      <c r="G62" s="62">
        <v>3.875</v>
      </c>
      <c r="H62" s="62">
        <v>7</v>
      </c>
      <c r="I62" s="62">
        <v>1.5</v>
      </c>
      <c r="J62" s="62">
        <v>0</v>
      </c>
      <c r="K62" s="62">
        <v>17.2</v>
      </c>
      <c r="L62" s="62">
        <v>3</v>
      </c>
      <c r="M62" s="62">
        <v>4.5</v>
      </c>
      <c r="N62" s="62">
        <v>2</v>
      </c>
      <c r="O62" s="62">
        <v>0</v>
      </c>
      <c r="P62" s="62">
        <v>1.2000000000000002</v>
      </c>
      <c r="Q62" s="62">
        <v>0</v>
      </c>
      <c r="R62" s="62">
        <v>6.5</v>
      </c>
      <c r="S62" s="62">
        <v>17.466666666666669</v>
      </c>
      <c r="T62" s="62">
        <v>8</v>
      </c>
      <c r="U62" s="62">
        <v>9.4666666666666668</v>
      </c>
      <c r="V62" s="62">
        <v>25.866666666666667</v>
      </c>
      <c r="W62" s="62">
        <v>7.7333333333333334</v>
      </c>
      <c r="X62" s="62">
        <v>8.9333333333333336</v>
      </c>
      <c r="Y62" s="62">
        <v>9.2000000000000011</v>
      </c>
      <c r="AA62" s="2">
        <f t="shared" si="0"/>
        <v>0.87333333333333329</v>
      </c>
      <c r="AB62" s="2">
        <f t="shared" si="1"/>
        <v>0.8</v>
      </c>
      <c r="AC62" s="2">
        <f t="shared" si="2"/>
        <v>0.94666666666666666</v>
      </c>
      <c r="AD62" s="2">
        <f t="shared" si="3"/>
        <v>0.86222222222222233</v>
      </c>
      <c r="AE62" s="2">
        <f t="shared" si="4"/>
        <v>0.77333333333333332</v>
      </c>
      <c r="AF62" s="2">
        <f t="shared" si="5"/>
        <v>0.89333333333333331</v>
      </c>
      <c r="AG62" s="2">
        <f t="shared" si="6"/>
        <v>0.92000000000000015</v>
      </c>
    </row>
    <row r="63" spans="1:33" s="16" customFormat="1" ht="78.75" x14ac:dyDescent="0.25">
      <c r="A63" s="3">
        <v>58</v>
      </c>
      <c r="B63" s="19" t="s">
        <v>379</v>
      </c>
      <c r="C63" s="19" t="s">
        <v>378</v>
      </c>
      <c r="D63" s="19" t="s">
        <v>377</v>
      </c>
      <c r="E63" s="62">
        <v>69.835483870967735</v>
      </c>
      <c r="F63" s="62">
        <v>15.3</v>
      </c>
      <c r="G63" s="62">
        <v>5.8000000000000007</v>
      </c>
      <c r="H63" s="62">
        <v>8</v>
      </c>
      <c r="I63" s="62">
        <v>1.5</v>
      </c>
      <c r="J63" s="62">
        <v>0</v>
      </c>
      <c r="K63" s="62">
        <v>12.6</v>
      </c>
      <c r="L63" s="62">
        <v>0.5</v>
      </c>
      <c r="M63" s="62">
        <v>4.5</v>
      </c>
      <c r="N63" s="62">
        <v>2.5</v>
      </c>
      <c r="O63" s="62">
        <v>0</v>
      </c>
      <c r="P63" s="62">
        <v>0.60000000000000009</v>
      </c>
      <c r="Q63" s="62">
        <v>0</v>
      </c>
      <c r="R63" s="62">
        <v>4.5</v>
      </c>
      <c r="S63" s="62">
        <v>18.064516129032256</v>
      </c>
      <c r="T63" s="62">
        <v>9.0322580645161281</v>
      </c>
      <c r="U63" s="62">
        <v>9.0322580645161281</v>
      </c>
      <c r="V63" s="62">
        <v>23.87096774193548</v>
      </c>
      <c r="W63" s="62">
        <v>6.4516129032258061</v>
      </c>
      <c r="X63" s="62">
        <v>8.7096774193548381</v>
      </c>
      <c r="Y63" s="62">
        <v>8.7096774193548381</v>
      </c>
      <c r="AA63" s="2">
        <f t="shared" si="0"/>
        <v>0.90322580645161277</v>
      </c>
      <c r="AB63" s="2">
        <f t="shared" si="1"/>
        <v>0.90322580645161277</v>
      </c>
      <c r="AC63" s="2">
        <f t="shared" si="2"/>
        <v>0.90322580645161277</v>
      </c>
      <c r="AD63" s="2">
        <f t="shared" si="3"/>
        <v>0.79569892473118264</v>
      </c>
      <c r="AE63" s="2">
        <f t="shared" si="4"/>
        <v>0.64516129032258063</v>
      </c>
      <c r="AF63" s="2">
        <f t="shared" si="5"/>
        <v>0.87096774193548376</v>
      </c>
      <c r="AG63" s="2">
        <f t="shared" si="6"/>
        <v>0.87096774193548376</v>
      </c>
    </row>
    <row r="64" spans="1:33" s="16" customFormat="1" ht="78.75" x14ac:dyDescent="0.25">
      <c r="A64" s="3">
        <v>59</v>
      </c>
      <c r="B64" s="19" t="s">
        <v>376</v>
      </c>
      <c r="C64" s="19" t="s">
        <v>375</v>
      </c>
      <c r="D64" s="19" t="s">
        <v>374</v>
      </c>
      <c r="E64" s="62">
        <v>71.44285714285715</v>
      </c>
      <c r="F64" s="62">
        <v>3.8</v>
      </c>
      <c r="G64" s="62">
        <v>2.2999999999999998</v>
      </c>
      <c r="H64" s="62">
        <v>0</v>
      </c>
      <c r="I64" s="62">
        <v>1.5</v>
      </c>
      <c r="J64" s="62">
        <v>0</v>
      </c>
      <c r="K64" s="62">
        <v>21.1</v>
      </c>
      <c r="L64" s="62">
        <v>4</v>
      </c>
      <c r="M64" s="62">
        <v>5</v>
      </c>
      <c r="N64" s="62">
        <v>1</v>
      </c>
      <c r="O64" s="62">
        <v>0</v>
      </c>
      <c r="P64" s="62">
        <v>5.0999999999999996</v>
      </c>
      <c r="Q64" s="62">
        <v>1</v>
      </c>
      <c r="R64" s="62">
        <v>5</v>
      </c>
      <c r="S64" s="62">
        <v>19.771428571428572</v>
      </c>
      <c r="T64" s="62">
        <v>9.8857142857142861</v>
      </c>
      <c r="U64" s="62">
        <v>9.8857142857142861</v>
      </c>
      <c r="V64" s="62">
        <v>26.771428571428572</v>
      </c>
      <c r="W64" s="62">
        <v>6.9714285714285715</v>
      </c>
      <c r="X64" s="62">
        <v>9.9142857142857146</v>
      </c>
      <c r="Y64" s="62">
        <v>9.8857142857142861</v>
      </c>
      <c r="AA64" s="2">
        <f t="shared" si="0"/>
        <v>0.98857142857142866</v>
      </c>
      <c r="AB64" s="2">
        <f t="shared" si="1"/>
        <v>0.98857142857142866</v>
      </c>
      <c r="AC64" s="2">
        <f t="shared" si="2"/>
        <v>0.98857142857142866</v>
      </c>
      <c r="AD64" s="2">
        <f t="shared" si="3"/>
        <v>0.89238095238095239</v>
      </c>
      <c r="AE64" s="2">
        <f t="shared" si="4"/>
        <v>0.69714285714285718</v>
      </c>
      <c r="AF64" s="2">
        <f t="shared" si="5"/>
        <v>0.99142857142857144</v>
      </c>
      <c r="AG64" s="2">
        <f t="shared" si="6"/>
        <v>0.98857142857142866</v>
      </c>
    </row>
    <row r="65" spans="1:33" s="16" customFormat="1" ht="78.75" x14ac:dyDescent="0.25">
      <c r="A65" s="3">
        <v>60</v>
      </c>
      <c r="B65" s="19" t="s">
        <v>373</v>
      </c>
      <c r="C65" s="19" t="s">
        <v>372</v>
      </c>
      <c r="D65" s="19" t="s">
        <v>371</v>
      </c>
      <c r="E65" s="62">
        <v>75.846161616161609</v>
      </c>
      <c r="F65" s="62">
        <v>12.025</v>
      </c>
      <c r="G65" s="62">
        <v>3.5249999999999999</v>
      </c>
      <c r="H65" s="62">
        <v>7</v>
      </c>
      <c r="I65" s="62">
        <v>1.5</v>
      </c>
      <c r="J65" s="62">
        <v>0</v>
      </c>
      <c r="K65" s="62">
        <v>22.2</v>
      </c>
      <c r="L65" s="62">
        <v>3.5</v>
      </c>
      <c r="M65" s="62">
        <v>6.5</v>
      </c>
      <c r="N65" s="62">
        <v>3</v>
      </c>
      <c r="O65" s="62">
        <v>0</v>
      </c>
      <c r="P65" s="62">
        <v>3.2</v>
      </c>
      <c r="Q65" s="62">
        <v>1</v>
      </c>
      <c r="R65" s="62">
        <v>5</v>
      </c>
      <c r="S65" s="62">
        <v>18.383838383838381</v>
      </c>
      <c r="T65" s="62">
        <v>9.0909090909090899</v>
      </c>
      <c r="U65" s="62">
        <v>9.2929292929292924</v>
      </c>
      <c r="V65" s="62">
        <v>23.232323232323232</v>
      </c>
      <c r="W65" s="62">
        <v>5.6565656565656566</v>
      </c>
      <c r="X65" s="62">
        <v>8.8888888888888893</v>
      </c>
      <c r="Y65" s="62">
        <v>8.6868686868686869</v>
      </c>
      <c r="AA65" s="2">
        <f t="shared" si="0"/>
        <v>0.91919191919191912</v>
      </c>
      <c r="AB65" s="2">
        <f t="shared" si="1"/>
        <v>0.90909090909090895</v>
      </c>
      <c r="AC65" s="2">
        <f t="shared" si="2"/>
        <v>0.92929292929292928</v>
      </c>
      <c r="AD65" s="2">
        <f t="shared" si="3"/>
        <v>0.77441077441077455</v>
      </c>
      <c r="AE65" s="2">
        <f t="shared" si="4"/>
        <v>0.56565656565656564</v>
      </c>
      <c r="AF65" s="2">
        <f t="shared" si="5"/>
        <v>0.88888888888888895</v>
      </c>
      <c r="AG65" s="2">
        <f t="shared" si="6"/>
        <v>0.86868686868686873</v>
      </c>
    </row>
    <row r="66" spans="1:33" s="16" customFormat="1" ht="78.75" x14ac:dyDescent="0.25">
      <c r="A66" s="3">
        <v>61</v>
      </c>
      <c r="B66" s="19" t="s">
        <v>370</v>
      </c>
      <c r="C66" s="19" t="s">
        <v>369</v>
      </c>
      <c r="D66" s="19" t="s">
        <v>368</v>
      </c>
      <c r="E66" s="62">
        <v>81.952404371584691</v>
      </c>
      <c r="F66" s="62">
        <v>12.925000000000001</v>
      </c>
      <c r="G66" s="62">
        <v>3.4249999999999998</v>
      </c>
      <c r="H66" s="62">
        <v>4</v>
      </c>
      <c r="I66" s="62">
        <v>5.5</v>
      </c>
      <c r="J66" s="62">
        <v>0</v>
      </c>
      <c r="K66" s="62">
        <v>21.7</v>
      </c>
      <c r="L66" s="62">
        <v>7</v>
      </c>
      <c r="M66" s="62">
        <v>5</v>
      </c>
      <c r="N66" s="62">
        <v>2</v>
      </c>
      <c r="O66" s="62">
        <v>0</v>
      </c>
      <c r="P66" s="62">
        <v>2.2000000000000002</v>
      </c>
      <c r="Q66" s="62">
        <v>1</v>
      </c>
      <c r="R66" s="62">
        <v>4.5</v>
      </c>
      <c r="S66" s="62">
        <v>19.125683060109289</v>
      </c>
      <c r="T66" s="62">
        <v>9.4535519125683063</v>
      </c>
      <c r="U66" s="62">
        <v>9.6721311475409841</v>
      </c>
      <c r="V66" s="62">
        <v>28.196721311475407</v>
      </c>
      <c r="W66" s="62">
        <v>9.4535519125683063</v>
      </c>
      <c r="X66" s="62">
        <v>9.6721311475409841</v>
      </c>
      <c r="Y66" s="62">
        <v>9.0710382513661205</v>
      </c>
      <c r="AA66" s="2">
        <f t="shared" si="0"/>
        <v>0.95628415300546454</v>
      </c>
      <c r="AB66" s="2">
        <f t="shared" si="1"/>
        <v>0.94535519125683065</v>
      </c>
      <c r="AC66" s="2">
        <f t="shared" si="2"/>
        <v>0.96721311475409844</v>
      </c>
      <c r="AD66" s="2">
        <f t="shared" si="3"/>
        <v>0.93989071038251371</v>
      </c>
      <c r="AE66" s="2">
        <f t="shared" si="4"/>
        <v>0.94535519125683065</v>
      </c>
      <c r="AF66" s="2">
        <f t="shared" si="5"/>
        <v>0.96721311475409844</v>
      </c>
      <c r="AG66" s="2">
        <f t="shared" si="6"/>
        <v>0.90710382513661203</v>
      </c>
    </row>
    <row r="67" spans="1:33" s="16" customFormat="1" ht="78.75" x14ac:dyDescent="0.25">
      <c r="A67" s="3">
        <v>62</v>
      </c>
      <c r="B67" s="19" t="s">
        <v>367</v>
      </c>
      <c r="C67" s="19" t="s">
        <v>366</v>
      </c>
      <c r="D67" s="19" t="s">
        <v>365</v>
      </c>
      <c r="E67" s="62">
        <v>75.082919254658378</v>
      </c>
      <c r="F67" s="62">
        <v>12.85</v>
      </c>
      <c r="G67" s="62">
        <v>4.3499999999999996</v>
      </c>
      <c r="H67" s="62">
        <v>4</v>
      </c>
      <c r="I67" s="62">
        <v>4.5</v>
      </c>
      <c r="J67" s="62">
        <v>0</v>
      </c>
      <c r="K67" s="62">
        <v>14.5</v>
      </c>
      <c r="L67" s="62">
        <v>1.5</v>
      </c>
      <c r="M67" s="62">
        <v>3.5</v>
      </c>
      <c r="N67" s="62">
        <v>1.5</v>
      </c>
      <c r="O67" s="62">
        <v>0</v>
      </c>
      <c r="P67" s="62">
        <v>1.5</v>
      </c>
      <c r="Q67" s="62">
        <v>0</v>
      </c>
      <c r="R67" s="62">
        <v>6.5</v>
      </c>
      <c r="S67" s="62">
        <v>19.534161490683228</v>
      </c>
      <c r="T67" s="62">
        <v>9.720496894409937</v>
      </c>
      <c r="U67" s="62">
        <v>9.8136645962732914</v>
      </c>
      <c r="V67" s="62">
        <v>28.198757763975159</v>
      </c>
      <c r="W67" s="62">
        <v>9.0683229813664603</v>
      </c>
      <c r="X67" s="62">
        <v>9.5962732919254652</v>
      </c>
      <c r="Y67" s="62">
        <v>9.5341614906832302</v>
      </c>
      <c r="AA67" s="2">
        <f t="shared" si="0"/>
        <v>0.97670807453416142</v>
      </c>
      <c r="AB67" s="2">
        <f t="shared" si="1"/>
        <v>0.97204968944099368</v>
      </c>
      <c r="AC67" s="2">
        <f t="shared" si="2"/>
        <v>0.98136645962732916</v>
      </c>
      <c r="AD67" s="2">
        <f t="shared" si="3"/>
        <v>0.93995859213250521</v>
      </c>
      <c r="AE67" s="2">
        <f t="shared" si="4"/>
        <v>0.90683229813664601</v>
      </c>
      <c r="AF67" s="2">
        <f t="shared" si="5"/>
        <v>0.95962732919254656</v>
      </c>
      <c r="AG67" s="2">
        <f t="shared" si="6"/>
        <v>0.95341614906832306</v>
      </c>
    </row>
    <row r="68" spans="1:33" s="16" customFormat="1" ht="110.25" x14ac:dyDescent="0.25">
      <c r="A68" s="3">
        <v>63</v>
      </c>
      <c r="B68" s="19" t="s">
        <v>364</v>
      </c>
      <c r="C68" s="19" t="s">
        <v>363</v>
      </c>
      <c r="D68" s="19" t="s">
        <v>362</v>
      </c>
      <c r="E68" s="62">
        <v>64</v>
      </c>
      <c r="F68" s="62">
        <v>4.0999999999999996</v>
      </c>
      <c r="G68" s="62">
        <v>2.1</v>
      </c>
      <c r="H68" s="62">
        <v>0</v>
      </c>
      <c r="I68" s="62">
        <v>2</v>
      </c>
      <c r="J68" s="62">
        <v>0</v>
      </c>
      <c r="K68" s="62">
        <v>9.9</v>
      </c>
      <c r="L68" s="62">
        <v>2.5</v>
      </c>
      <c r="M68" s="62">
        <v>3.5</v>
      </c>
      <c r="N68" s="62">
        <v>1.5</v>
      </c>
      <c r="O68" s="62">
        <v>0</v>
      </c>
      <c r="P68" s="62">
        <v>0.4</v>
      </c>
      <c r="Q68" s="62">
        <v>1</v>
      </c>
      <c r="R68" s="62">
        <v>1</v>
      </c>
      <c r="S68" s="62">
        <v>20</v>
      </c>
      <c r="T68" s="62">
        <v>10</v>
      </c>
      <c r="U68" s="62">
        <v>10</v>
      </c>
      <c r="V68" s="62">
        <v>30</v>
      </c>
      <c r="W68" s="62">
        <v>10</v>
      </c>
      <c r="X68" s="62">
        <v>10</v>
      </c>
      <c r="Y68" s="62">
        <v>10</v>
      </c>
      <c r="AA68" s="2">
        <f t="shared" si="0"/>
        <v>1</v>
      </c>
      <c r="AB68" s="2">
        <f t="shared" si="1"/>
        <v>1</v>
      </c>
      <c r="AC68" s="2">
        <f t="shared" si="2"/>
        <v>1</v>
      </c>
      <c r="AD68" s="2">
        <f t="shared" si="3"/>
        <v>1</v>
      </c>
      <c r="AE68" s="2">
        <f t="shared" si="4"/>
        <v>1</v>
      </c>
      <c r="AF68" s="2">
        <f t="shared" si="5"/>
        <v>1</v>
      </c>
      <c r="AG68" s="2">
        <f t="shared" si="6"/>
        <v>1</v>
      </c>
    </row>
    <row r="69" spans="1:33" s="16" customFormat="1" ht="78.75" x14ac:dyDescent="0.25">
      <c r="A69" s="3">
        <v>64</v>
      </c>
      <c r="B69" s="19" t="s">
        <v>361</v>
      </c>
      <c r="C69" s="19" t="s">
        <v>360</v>
      </c>
      <c r="D69" s="19" t="s">
        <v>359</v>
      </c>
      <c r="E69" s="62">
        <v>67.683333333333337</v>
      </c>
      <c r="F69" s="62">
        <v>6.2</v>
      </c>
      <c r="G69" s="62">
        <v>4.7</v>
      </c>
      <c r="H69" s="62">
        <v>0</v>
      </c>
      <c r="I69" s="62">
        <v>1.5</v>
      </c>
      <c r="J69" s="62">
        <v>0</v>
      </c>
      <c r="K69" s="62">
        <v>14.4</v>
      </c>
      <c r="L69" s="62">
        <v>0.5</v>
      </c>
      <c r="M69" s="62">
        <v>4.5</v>
      </c>
      <c r="N69" s="62">
        <v>1</v>
      </c>
      <c r="O69" s="62">
        <v>0</v>
      </c>
      <c r="P69" s="62">
        <v>2.4</v>
      </c>
      <c r="Q69" s="62">
        <v>1</v>
      </c>
      <c r="R69" s="62">
        <v>5</v>
      </c>
      <c r="S69" s="62">
        <v>19.722222222222221</v>
      </c>
      <c r="T69" s="62">
        <v>9.8611111111111107</v>
      </c>
      <c r="U69" s="62">
        <v>9.8611111111111107</v>
      </c>
      <c r="V69" s="62">
        <v>27.361111111111107</v>
      </c>
      <c r="W69" s="62">
        <v>7.7777777777777777</v>
      </c>
      <c r="X69" s="62">
        <v>9.7916666666666661</v>
      </c>
      <c r="Y69" s="62">
        <v>9.7916666666666661</v>
      </c>
      <c r="AA69" s="2">
        <f t="shared" si="0"/>
        <v>0.98611111111111105</v>
      </c>
      <c r="AB69" s="2">
        <f t="shared" si="1"/>
        <v>0.98611111111111105</v>
      </c>
      <c r="AC69" s="2">
        <f t="shared" si="2"/>
        <v>0.98611111111111105</v>
      </c>
      <c r="AD69" s="2">
        <f t="shared" si="3"/>
        <v>0.91203703703703709</v>
      </c>
      <c r="AE69" s="2">
        <f t="shared" si="4"/>
        <v>0.77777777777777779</v>
      </c>
      <c r="AF69" s="2">
        <f t="shared" si="5"/>
        <v>0.97916666666666663</v>
      </c>
      <c r="AG69" s="2">
        <f t="shared" si="6"/>
        <v>0.97916666666666663</v>
      </c>
    </row>
    <row r="70" spans="1:33" s="16" customFormat="1" ht="78.75" x14ac:dyDescent="0.25">
      <c r="A70" s="3">
        <v>65</v>
      </c>
      <c r="B70" s="19" t="s">
        <v>358</v>
      </c>
      <c r="C70" s="19" t="s">
        <v>357</v>
      </c>
      <c r="D70" s="19" t="s">
        <v>356</v>
      </c>
      <c r="E70" s="62">
        <v>59.980000000000004</v>
      </c>
      <c r="F70" s="62">
        <v>5.4749999999999996</v>
      </c>
      <c r="G70" s="62">
        <v>2.9750000000000001</v>
      </c>
      <c r="H70" s="62">
        <v>1</v>
      </c>
      <c r="I70" s="62">
        <v>1.5</v>
      </c>
      <c r="J70" s="62">
        <v>0</v>
      </c>
      <c r="K70" s="62">
        <v>4.5</v>
      </c>
      <c r="L70" s="62">
        <v>1.5</v>
      </c>
      <c r="M70" s="62">
        <v>2</v>
      </c>
      <c r="N70" s="62">
        <v>1</v>
      </c>
      <c r="O70" s="62">
        <v>0</v>
      </c>
      <c r="P70" s="62">
        <v>0</v>
      </c>
      <c r="Q70" s="62">
        <v>0</v>
      </c>
      <c r="R70" s="62">
        <v>0</v>
      </c>
      <c r="S70" s="62">
        <v>20</v>
      </c>
      <c r="T70" s="62">
        <v>10</v>
      </c>
      <c r="U70" s="62">
        <v>10</v>
      </c>
      <c r="V70" s="62">
        <v>30</v>
      </c>
      <c r="W70" s="62">
        <v>10</v>
      </c>
      <c r="X70" s="62">
        <v>10</v>
      </c>
      <c r="Y70" s="62">
        <v>10</v>
      </c>
      <c r="AA70" s="2">
        <f t="shared" si="0"/>
        <v>1</v>
      </c>
      <c r="AB70" s="2">
        <f t="shared" si="1"/>
        <v>1</v>
      </c>
      <c r="AC70" s="2">
        <f t="shared" si="2"/>
        <v>1</v>
      </c>
      <c r="AD70" s="2">
        <f t="shared" si="3"/>
        <v>1</v>
      </c>
      <c r="AE70" s="2">
        <f t="shared" si="4"/>
        <v>1</v>
      </c>
      <c r="AF70" s="2">
        <f t="shared" si="5"/>
        <v>1</v>
      </c>
      <c r="AG70" s="2">
        <f t="shared" si="6"/>
        <v>1</v>
      </c>
    </row>
    <row r="71" spans="1:33" s="16" customFormat="1" ht="78.75" x14ac:dyDescent="0.25">
      <c r="A71" s="3">
        <v>67</v>
      </c>
      <c r="B71" s="19" t="s">
        <v>355</v>
      </c>
      <c r="C71" s="19" t="s">
        <v>354</v>
      </c>
      <c r="D71" s="19" t="s">
        <v>353</v>
      </c>
      <c r="E71" s="62">
        <v>72.242857142857147</v>
      </c>
      <c r="F71" s="62">
        <v>6.5</v>
      </c>
      <c r="G71" s="62">
        <v>3</v>
      </c>
      <c r="H71" s="62">
        <v>2</v>
      </c>
      <c r="I71" s="62">
        <v>1.5</v>
      </c>
      <c r="J71" s="62">
        <v>0</v>
      </c>
      <c r="K71" s="62">
        <v>16.600000000000001</v>
      </c>
      <c r="L71" s="62">
        <v>4.5</v>
      </c>
      <c r="M71" s="62">
        <v>4</v>
      </c>
      <c r="N71" s="62">
        <v>1.5</v>
      </c>
      <c r="O71" s="62">
        <v>0</v>
      </c>
      <c r="P71" s="62">
        <v>1.6</v>
      </c>
      <c r="Q71" s="62">
        <v>0</v>
      </c>
      <c r="R71" s="62">
        <v>5</v>
      </c>
      <c r="S71" s="62">
        <v>19.714285714285715</v>
      </c>
      <c r="T71" s="62">
        <v>9.8571428571428577</v>
      </c>
      <c r="U71" s="62">
        <v>9.8571428571428577</v>
      </c>
      <c r="V71" s="62">
        <v>29.428571428571427</v>
      </c>
      <c r="W71" s="62">
        <v>9.7142857142857135</v>
      </c>
      <c r="X71" s="62">
        <v>9.8571428571428577</v>
      </c>
      <c r="Y71" s="62">
        <v>9.8571428571428577</v>
      </c>
      <c r="AA71" s="2">
        <f t="shared" ref="AA71:AA73" si="7">AVERAGE(AB71:AC71)</f>
        <v>0.98571428571428577</v>
      </c>
      <c r="AB71" s="2">
        <f t="shared" ref="AB71:AB73" si="8">ABS(T71/10)</f>
        <v>0.98571428571428577</v>
      </c>
      <c r="AC71" s="2">
        <f t="shared" ref="AC71:AC73" si="9">ABS(U71/10)</f>
        <v>0.98571428571428577</v>
      </c>
      <c r="AD71" s="2">
        <f t="shared" ref="AD71:AD73" si="10">AVERAGE(AE71:AG71)</f>
        <v>0.98095238095238102</v>
      </c>
      <c r="AE71" s="2">
        <f t="shared" ref="AE71:AE73" si="11">ABS(W71/10)</f>
        <v>0.97142857142857131</v>
      </c>
      <c r="AF71" s="2">
        <f t="shared" ref="AF71:AF73" si="12">ABS(X71/10)</f>
        <v>0.98571428571428577</v>
      </c>
      <c r="AG71" s="2">
        <f t="shared" ref="AG71:AG73" si="13">ABS(Y71/10)</f>
        <v>0.98571428571428577</v>
      </c>
    </row>
    <row r="72" spans="1:33" s="27" customFormat="1" ht="63" x14ac:dyDescent="0.25">
      <c r="A72" s="3">
        <v>68</v>
      </c>
      <c r="B72" s="28" t="s">
        <v>352</v>
      </c>
      <c r="C72" s="28" t="s">
        <v>351</v>
      </c>
      <c r="D72" s="28" t="s">
        <v>350</v>
      </c>
      <c r="E72" s="63">
        <f>F72+K72+S72+V72</f>
        <v>100.67500000000001</v>
      </c>
      <c r="F72" s="63">
        <f>G72+H72+I72+J72</f>
        <v>19.524999999999999</v>
      </c>
      <c r="G72" s="63">
        <v>10.525</v>
      </c>
      <c r="H72" s="63">
        <v>7.5</v>
      </c>
      <c r="I72" s="63">
        <v>1.5</v>
      </c>
      <c r="J72" s="63">
        <v>0</v>
      </c>
      <c r="K72" s="63">
        <f>L72+M72+N72+O72+P72+Q72+R72</f>
        <v>35.25</v>
      </c>
      <c r="L72" s="63">
        <v>7</v>
      </c>
      <c r="M72" s="63">
        <v>5.5</v>
      </c>
      <c r="N72" s="63">
        <v>3</v>
      </c>
      <c r="O72" s="63">
        <v>6</v>
      </c>
      <c r="P72" s="63">
        <v>6</v>
      </c>
      <c r="Q72" s="63">
        <v>2.5</v>
      </c>
      <c r="R72" s="63">
        <v>5.25</v>
      </c>
      <c r="S72" s="63">
        <f>T72+U72</f>
        <v>18.8</v>
      </c>
      <c r="T72" s="63">
        <v>9.4</v>
      </c>
      <c r="U72" s="63">
        <v>9.4</v>
      </c>
      <c r="V72" s="63">
        <f>W72+X72+Y72</f>
        <v>27.1</v>
      </c>
      <c r="W72" s="63">
        <v>8.3000000000000007</v>
      </c>
      <c r="X72" s="63">
        <v>9.5</v>
      </c>
      <c r="Y72" s="63">
        <v>9.3000000000000007</v>
      </c>
      <c r="AA72" s="2">
        <f t="shared" si="7"/>
        <v>0.94000000000000006</v>
      </c>
      <c r="AB72" s="2">
        <f t="shared" si="8"/>
        <v>0.94000000000000006</v>
      </c>
      <c r="AC72" s="2">
        <f t="shared" si="9"/>
        <v>0.94000000000000006</v>
      </c>
      <c r="AD72" s="2">
        <f t="shared" si="10"/>
        <v>0.90333333333333332</v>
      </c>
      <c r="AE72" s="2">
        <f t="shared" si="11"/>
        <v>0.83000000000000007</v>
      </c>
      <c r="AF72" s="2">
        <f t="shared" si="12"/>
        <v>0.95</v>
      </c>
      <c r="AG72" s="2">
        <f t="shared" si="13"/>
        <v>0.93</v>
      </c>
    </row>
    <row r="73" spans="1:33" s="27" customFormat="1" ht="78.75" x14ac:dyDescent="0.25">
      <c r="A73" s="3">
        <v>69</v>
      </c>
      <c r="B73" s="28" t="s">
        <v>349</v>
      </c>
      <c r="C73" s="28" t="s">
        <v>348</v>
      </c>
      <c r="D73" s="28" t="s">
        <v>347</v>
      </c>
      <c r="E73" s="63">
        <f>F73+K73+S73+V73</f>
        <v>82.025000000000006</v>
      </c>
      <c r="F73" s="63">
        <f>G73+H73+I73+J73</f>
        <v>10.324999999999999</v>
      </c>
      <c r="G73" s="63">
        <v>0.82499999999999996</v>
      </c>
      <c r="H73" s="63">
        <v>8</v>
      </c>
      <c r="I73" s="63">
        <v>1.5</v>
      </c>
      <c r="J73" s="63">
        <v>0</v>
      </c>
      <c r="K73" s="63">
        <f>L73+M73+N73+O73+P73+Q73+R73</f>
        <v>21.7</v>
      </c>
      <c r="L73" s="63">
        <v>7</v>
      </c>
      <c r="M73" s="63">
        <v>6.5</v>
      </c>
      <c r="N73" s="63">
        <v>3</v>
      </c>
      <c r="O73" s="63">
        <v>0</v>
      </c>
      <c r="P73" s="63">
        <v>2.7</v>
      </c>
      <c r="Q73" s="63">
        <v>2.5</v>
      </c>
      <c r="R73" s="63">
        <v>0</v>
      </c>
      <c r="S73" s="63">
        <f>T73+U73</f>
        <v>20</v>
      </c>
      <c r="T73" s="63">
        <v>10</v>
      </c>
      <c r="U73" s="63">
        <v>10</v>
      </c>
      <c r="V73" s="63">
        <f>W73+X73+Y73</f>
        <v>30</v>
      </c>
      <c r="W73" s="63">
        <v>10</v>
      </c>
      <c r="X73" s="63">
        <v>10</v>
      </c>
      <c r="Y73" s="63">
        <v>10</v>
      </c>
      <c r="AA73" s="2">
        <f t="shared" si="7"/>
        <v>1</v>
      </c>
      <c r="AB73" s="2">
        <f t="shared" si="8"/>
        <v>1</v>
      </c>
      <c r="AC73" s="2">
        <f t="shared" si="9"/>
        <v>1</v>
      </c>
      <c r="AD73" s="2">
        <f t="shared" si="10"/>
        <v>1</v>
      </c>
      <c r="AE73" s="2">
        <f t="shared" si="11"/>
        <v>1</v>
      </c>
      <c r="AF73" s="2">
        <f t="shared" si="12"/>
        <v>1</v>
      </c>
      <c r="AG73" s="2">
        <f t="shared" si="13"/>
        <v>1</v>
      </c>
    </row>
    <row r="74" spans="1:33" x14ac:dyDescent="0.25">
      <c r="E74" s="102">
        <f>AVERAGE(E6:E73)</f>
        <v>76.400999630791617</v>
      </c>
      <c r="F74" s="102">
        <f t="shared" ref="F74:Y74" si="14">AVERAGE(F6:F73)</f>
        <v>14.46176470588235</v>
      </c>
      <c r="G74" s="102">
        <f t="shared" si="14"/>
        <v>4.4691176470588241</v>
      </c>
      <c r="H74" s="102">
        <f t="shared" si="14"/>
        <v>5.757352941176471</v>
      </c>
      <c r="I74" s="102">
        <f t="shared" si="14"/>
        <v>2.7279411764705883</v>
      </c>
      <c r="J74" s="102">
        <f t="shared" si="14"/>
        <v>1.5073529411764706</v>
      </c>
      <c r="K74" s="102">
        <f t="shared" si="14"/>
        <v>16.519852941176474</v>
      </c>
      <c r="L74" s="102">
        <f t="shared" si="14"/>
        <v>3.9705882352941178</v>
      </c>
      <c r="M74" s="102">
        <f t="shared" si="14"/>
        <v>5.007352941176471</v>
      </c>
      <c r="N74" s="102">
        <f t="shared" si="14"/>
        <v>1.6544117647058822</v>
      </c>
      <c r="O74" s="102">
        <f t="shared" si="14"/>
        <v>0.65588235294117647</v>
      </c>
      <c r="P74" s="102">
        <f t="shared" si="14"/>
        <v>1.8529411764705883</v>
      </c>
      <c r="Q74" s="102">
        <f t="shared" si="14"/>
        <v>0.73529411764705888</v>
      </c>
      <c r="R74" s="102">
        <f t="shared" si="14"/>
        <v>2.6433823529411766</v>
      </c>
      <c r="S74" s="102">
        <f t="shared" si="14"/>
        <v>18.813922749337969</v>
      </c>
      <c r="T74" s="102">
        <f t="shared" si="14"/>
        <v>9.4133924167820311</v>
      </c>
      <c r="U74" s="102">
        <f t="shared" si="14"/>
        <v>9.4005303325559399</v>
      </c>
      <c r="V74" s="102">
        <f t="shared" si="14"/>
        <v>26.606545999100728</v>
      </c>
      <c r="W74" s="102">
        <f t="shared" si="14"/>
        <v>8.0926505546249068</v>
      </c>
      <c r="X74" s="102">
        <f t="shared" si="14"/>
        <v>9.2882570361984307</v>
      </c>
      <c r="Y74" s="102">
        <f t="shared" si="14"/>
        <v>9.2278442906303386</v>
      </c>
      <c r="AA74" s="1">
        <f>AVERAGE(AA6:AA73)</f>
        <v>0.94069613746689829</v>
      </c>
      <c r="AB74" s="1">
        <f t="shared" ref="AB74:AG74" si="15">AVERAGE(AB6:AB73)</f>
        <v>0.94133924167820293</v>
      </c>
      <c r="AC74" s="1">
        <f t="shared" si="15"/>
        <v>0.94005303325559364</v>
      </c>
      <c r="AD74" s="1">
        <f t="shared" si="15"/>
        <v>0.88695839604845605</v>
      </c>
      <c r="AE74" s="1">
        <f t="shared" si="15"/>
        <v>0.80926505546249072</v>
      </c>
      <c r="AF74" s="1">
        <f t="shared" si="15"/>
        <v>0.92882570361984262</v>
      </c>
      <c r="AG74" s="1">
        <f t="shared" si="15"/>
        <v>0.92278442906303426</v>
      </c>
    </row>
  </sheetData>
  <mergeCells count="14">
    <mergeCell ref="V3:Y3"/>
    <mergeCell ref="A2:A3"/>
    <mergeCell ref="B2:B3"/>
    <mergeCell ref="C2:C3"/>
    <mergeCell ref="D2:D3"/>
    <mergeCell ref="E1:E4"/>
    <mergeCell ref="F1:Y1"/>
    <mergeCell ref="F2:J2"/>
    <mergeCell ref="K2:R2"/>
    <mergeCell ref="S2:U2"/>
    <mergeCell ref="V2:Y2"/>
    <mergeCell ref="F3:J3"/>
    <mergeCell ref="K3:R3"/>
    <mergeCell ref="S3:U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8"/>
  <sheetViews>
    <sheetView topLeftCell="D10" zoomScale="82" zoomScaleNormal="82" workbookViewId="0">
      <selection activeCell="AA18" sqref="AA18:AG18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3" ht="63" hidden="1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3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3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3" ht="129.75" customHeight="1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33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33" s="2" customFormat="1" ht="78.75" x14ac:dyDescent="0.25">
      <c r="A6" s="3">
        <v>1</v>
      </c>
      <c r="B6" s="19" t="s">
        <v>529</v>
      </c>
      <c r="C6" s="19" t="s">
        <v>528</v>
      </c>
      <c r="D6" s="66">
        <v>3824001128</v>
      </c>
      <c r="E6" s="62">
        <v>129.21349999999998</v>
      </c>
      <c r="F6" s="62">
        <v>31.231199999999998</v>
      </c>
      <c r="G6" s="62">
        <v>7.7062499999999998</v>
      </c>
      <c r="H6" s="62">
        <v>7.8791500000000001</v>
      </c>
      <c r="I6" s="62">
        <v>8.2125000000000004</v>
      </c>
      <c r="J6" s="62">
        <v>7.4333</v>
      </c>
      <c r="K6" s="62">
        <v>55.919800000000002</v>
      </c>
      <c r="L6" s="62">
        <v>8.1927000000000003</v>
      </c>
      <c r="M6" s="62">
        <v>8.1187500000000004</v>
      </c>
      <c r="N6" s="62">
        <v>8.2395999999999994</v>
      </c>
      <c r="O6" s="62">
        <v>7.65625</v>
      </c>
      <c r="P6" s="62">
        <v>8.5958500000000004</v>
      </c>
      <c r="Q6" s="62">
        <v>8.125</v>
      </c>
      <c r="R6" s="62">
        <v>6.9916499999999999</v>
      </c>
      <c r="S6" s="62">
        <v>16.993749999999999</v>
      </c>
      <c r="T6" s="62">
        <v>8.4583499999999994</v>
      </c>
      <c r="U6" s="62">
        <v>8.5353999999999992</v>
      </c>
      <c r="V6" s="62">
        <v>25.068750000000001</v>
      </c>
      <c r="W6" s="62">
        <v>7.2874999999999996</v>
      </c>
      <c r="X6" s="62">
        <v>8.5812500000000007</v>
      </c>
      <c r="Y6" s="62">
        <v>9.1999999999999993</v>
      </c>
      <c r="AA6" s="2">
        <f>AVERAGE(AB6:AC6)</f>
        <v>0.84968749999999993</v>
      </c>
      <c r="AB6" s="2">
        <f>ABS(T6/10)</f>
        <v>0.84583499999999989</v>
      </c>
      <c r="AC6" s="2">
        <f>ABS(U6/10)</f>
        <v>0.85353999999999997</v>
      </c>
      <c r="AD6" s="2">
        <f>AVERAGE(AE6:AG6)</f>
        <v>0.83562499999999995</v>
      </c>
      <c r="AE6" s="2">
        <f>ABS(W6/10)</f>
        <v>0.72875000000000001</v>
      </c>
      <c r="AF6" s="2">
        <f>ABS(X6/10)</f>
        <v>0.85812500000000003</v>
      </c>
      <c r="AG6" s="2">
        <f>ABS(Y6/10)</f>
        <v>0.91999999999999993</v>
      </c>
    </row>
    <row r="7" spans="1:33" s="2" customFormat="1" ht="47.25" x14ac:dyDescent="0.25">
      <c r="A7" s="3">
        <v>2</v>
      </c>
      <c r="B7" s="28" t="s">
        <v>533</v>
      </c>
      <c r="C7" s="28" t="s">
        <v>532</v>
      </c>
      <c r="D7" s="65">
        <v>3824001199</v>
      </c>
      <c r="E7" s="63">
        <v>129.43105</v>
      </c>
      <c r="F7" s="63">
        <v>36.975700000000003</v>
      </c>
      <c r="G7" s="63">
        <v>9.2195</v>
      </c>
      <c r="H7" s="63">
        <v>9.3658999999999999</v>
      </c>
      <c r="I7" s="63">
        <v>9.2927</v>
      </c>
      <c r="J7" s="63">
        <v>9.0975999999999999</v>
      </c>
      <c r="K7" s="63">
        <v>51.097650000000002</v>
      </c>
      <c r="L7" s="63">
        <v>6.3455499999999994</v>
      </c>
      <c r="M7" s="63">
        <v>6.7236000000000002</v>
      </c>
      <c r="N7" s="63">
        <v>7.8251999999999997</v>
      </c>
      <c r="O7" s="63">
        <v>8.1057000000000006</v>
      </c>
      <c r="P7" s="63">
        <v>8.4512</v>
      </c>
      <c r="Q7" s="63">
        <v>5.9553000000000003</v>
      </c>
      <c r="R7" s="63">
        <v>7.6910999999999996</v>
      </c>
      <c r="S7" s="63">
        <v>18.1829</v>
      </c>
      <c r="T7" s="63">
        <v>9.3618000000000006</v>
      </c>
      <c r="U7" s="63">
        <v>8.8210999999999995</v>
      </c>
      <c r="V7" s="63">
        <v>23.174800000000001</v>
      </c>
      <c r="W7" s="63">
        <v>5.4958999999999998</v>
      </c>
      <c r="X7" s="63">
        <v>8.4228000000000005</v>
      </c>
      <c r="Y7" s="63">
        <v>9.2561</v>
      </c>
      <c r="AA7" s="2">
        <f t="shared" ref="AA7:AA17" si="0">AVERAGE(AB7:AC7)</f>
        <v>0.90914499999999998</v>
      </c>
      <c r="AB7" s="2">
        <f t="shared" ref="AB7:AB17" si="1">ABS(T7/10)</f>
        <v>0.93618000000000001</v>
      </c>
      <c r="AC7" s="2">
        <f t="shared" ref="AC7:AC17" si="2">ABS(U7/10)</f>
        <v>0.88210999999999995</v>
      </c>
      <c r="AD7" s="2">
        <f t="shared" ref="AD7:AD17" si="3">AVERAGE(AE7:AG7)</f>
        <v>0.77249333333333325</v>
      </c>
      <c r="AE7" s="2">
        <f t="shared" ref="AE7:AE17" si="4">ABS(W7/10)</f>
        <v>0.54959000000000002</v>
      </c>
      <c r="AF7" s="2">
        <f t="shared" ref="AF7:AF17" si="5">ABS(X7/10)</f>
        <v>0.84228000000000003</v>
      </c>
      <c r="AG7" s="2">
        <f t="shared" ref="AG7:AG17" si="6">ABS(Y7/10)</f>
        <v>0.92561000000000004</v>
      </c>
    </row>
    <row r="8" spans="1:33" s="2" customFormat="1" ht="47.25" x14ac:dyDescent="0.25">
      <c r="A8" s="3">
        <v>3</v>
      </c>
      <c r="B8" s="3" t="s">
        <v>537</v>
      </c>
      <c r="C8" s="3" t="s">
        <v>536</v>
      </c>
      <c r="D8" s="67">
        <v>3824001255</v>
      </c>
      <c r="E8" s="61">
        <v>130.44</v>
      </c>
      <c r="F8" s="61">
        <v>36.68</v>
      </c>
      <c r="G8" s="61">
        <v>9.44</v>
      </c>
      <c r="H8" s="61">
        <v>9.56</v>
      </c>
      <c r="I8" s="61">
        <v>9.48</v>
      </c>
      <c r="J8" s="61">
        <v>8.1999999999999993</v>
      </c>
      <c r="K8" s="61">
        <v>45.76</v>
      </c>
      <c r="L8" s="61">
        <v>8.64</v>
      </c>
      <c r="M8" s="61">
        <v>9.8000000000000007</v>
      </c>
      <c r="N8" s="61">
        <v>8.36</v>
      </c>
      <c r="O8" s="61">
        <v>0.84</v>
      </c>
      <c r="P8" s="61">
        <v>9.64</v>
      </c>
      <c r="Q8" s="61">
        <v>7.52</v>
      </c>
      <c r="R8" s="61">
        <v>0.96</v>
      </c>
      <c r="S8" s="61">
        <v>19.2</v>
      </c>
      <c r="T8" s="61">
        <v>9.1999999999999993</v>
      </c>
      <c r="U8" s="61">
        <v>10</v>
      </c>
      <c r="V8" s="61">
        <v>28.8</v>
      </c>
      <c r="W8" s="61">
        <v>8.8000000000000007</v>
      </c>
      <c r="X8" s="61">
        <v>10</v>
      </c>
      <c r="Y8" s="61">
        <v>10</v>
      </c>
      <c r="AA8" s="2">
        <f t="shared" si="0"/>
        <v>0.96</v>
      </c>
      <c r="AB8" s="2">
        <f t="shared" si="1"/>
        <v>0.91999999999999993</v>
      </c>
      <c r="AC8" s="2">
        <f t="shared" si="2"/>
        <v>1</v>
      </c>
      <c r="AD8" s="2">
        <f t="shared" si="3"/>
        <v>0.96</v>
      </c>
      <c r="AE8" s="2">
        <f t="shared" si="4"/>
        <v>0.88000000000000012</v>
      </c>
      <c r="AF8" s="2">
        <f t="shared" si="5"/>
        <v>1</v>
      </c>
      <c r="AG8" s="2">
        <f t="shared" si="6"/>
        <v>1</v>
      </c>
    </row>
    <row r="9" spans="1:33" s="2" customFormat="1" ht="63" x14ac:dyDescent="0.25">
      <c r="A9" s="3">
        <v>4</v>
      </c>
      <c r="B9" s="3" t="s">
        <v>523</v>
      </c>
      <c r="C9" s="3" t="s">
        <v>522</v>
      </c>
      <c r="D9" s="67">
        <v>3824001343</v>
      </c>
      <c r="E9" s="61">
        <v>144.6</v>
      </c>
      <c r="F9" s="61">
        <v>40</v>
      </c>
      <c r="G9" s="61">
        <v>10</v>
      </c>
      <c r="H9" s="61">
        <v>10</v>
      </c>
      <c r="I9" s="61">
        <v>10</v>
      </c>
      <c r="J9" s="61">
        <v>10</v>
      </c>
      <c r="K9" s="61">
        <v>58.699999999999996</v>
      </c>
      <c r="L9" s="61">
        <v>8.6999999999999993</v>
      </c>
      <c r="M9" s="61">
        <v>8.6999999999999993</v>
      </c>
      <c r="N9" s="61">
        <v>9.9</v>
      </c>
      <c r="O9" s="61">
        <v>7.4</v>
      </c>
      <c r="P9" s="61">
        <v>9.6</v>
      </c>
      <c r="Q9" s="61">
        <v>7.6</v>
      </c>
      <c r="R9" s="61">
        <v>6.8</v>
      </c>
      <c r="S9" s="61">
        <v>20</v>
      </c>
      <c r="T9" s="61">
        <v>10</v>
      </c>
      <c r="U9" s="61">
        <v>10</v>
      </c>
      <c r="V9" s="61">
        <v>25.9</v>
      </c>
      <c r="W9" s="61">
        <v>7.7</v>
      </c>
      <c r="X9" s="61">
        <v>9.6999999999999993</v>
      </c>
      <c r="Y9" s="61">
        <v>8.5</v>
      </c>
      <c r="AA9" s="2">
        <f t="shared" si="0"/>
        <v>1</v>
      </c>
      <c r="AB9" s="2">
        <f t="shared" si="1"/>
        <v>1</v>
      </c>
      <c r="AC9" s="2">
        <f t="shared" si="2"/>
        <v>1</v>
      </c>
      <c r="AD9" s="2">
        <f t="shared" si="3"/>
        <v>0.86333333333333329</v>
      </c>
      <c r="AE9" s="2">
        <f t="shared" si="4"/>
        <v>0.77</v>
      </c>
      <c r="AF9" s="2">
        <f t="shared" si="5"/>
        <v>0.97</v>
      </c>
      <c r="AG9" s="2">
        <f t="shared" si="6"/>
        <v>0.85</v>
      </c>
    </row>
    <row r="10" spans="1:33" s="2" customFormat="1" ht="78.75" x14ac:dyDescent="0.25">
      <c r="A10" s="3">
        <v>5</v>
      </c>
      <c r="B10" s="19" t="s">
        <v>527</v>
      </c>
      <c r="C10" s="19" t="s">
        <v>526</v>
      </c>
      <c r="D10" s="66">
        <v>3824001350</v>
      </c>
      <c r="E10" s="62">
        <v>147.63</v>
      </c>
      <c r="F10" s="62">
        <v>36.64</v>
      </c>
      <c r="G10" s="62">
        <v>9.4700000000000006</v>
      </c>
      <c r="H10" s="62">
        <v>9.23</v>
      </c>
      <c r="I10" s="62">
        <v>8.9</v>
      </c>
      <c r="J10" s="62">
        <v>9.0399999999999991</v>
      </c>
      <c r="K10" s="62">
        <v>63.919999999999995</v>
      </c>
      <c r="L10" s="62">
        <v>9.2100000000000009</v>
      </c>
      <c r="M10" s="62">
        <v>9.36</v>
      </c>
      <c r="N10" s="62">
        <v>9.01</v>
      </c>
      <c r="O10" s="62">
        <v>8.4700000000000006</v>
      </c>
      <c r="P10" s="62">
        <v>9.3000000000000007</v>
      </c>
      <c r="Q10" s="62">
        <v>9.56</v>
      </c>
      <c r="R10" s="62">
        <v>9.01</v>
      </c>
      <c r="S10" s="62">
        <v>19.12</v>
      </c>
      <c r="T10" s="62">
        <v>9.8000000000000007</v>
      </c>
      <c r="U10" s="62">
        <v>9.32</v>
      </c>
      <c r="V10" s="62">
        <v>27.950000000000003</v>
      </c>
      <c r="W10" s="62">
        <v>9.32</v>
      </c>
      <c r="X10" s="62">
        <v>9.41</v>
      </c>
      <c r="Y10" s="62">
        <v>9.2200000000000006</v>
      </c>
      <c r="AA10" s="2">
        <f t="shared" si="0"/>
        <v>0.95600000000000007</v>
      </c>
      <c r="AB10" s="2">
        <f t="shared" si="1"/>
        <v>0.98000000000000009</v>
      </c>
      <c r="AC10" s="2">
        <f t="shared" si="2"/>
        <v>0.93200000000000005</v>
      </c>
      <c r="AD10" s="2">
        <f t="shared" si="3"/>
        <v>0.93166666666666675</v>
      </c>
      <c r="AE10" s="2">
        <f t="shared" si="4"/>
        <v>0.93200000000000005</v>
      </c>
      <c r="AF10" s="2">
        <f t="shared" si="5"/>
        <v>0.94100000000000006</v>
      </c>
      <c r="AG10" s="2">
        <f t="shared" si="6"/>
        <v>0.92200000000000004</v>
      </c>
    </row>
    <row r="11" spans="1:33" s="2" customFormat="1" ht="78.75" x14ac:dyDescent="0.25">
      <c r="A11" s="3">
        <v>6</v>
      </c>
      <c r="B11" s="19" t="s">
        <v>525</v>
      </c>
      <c r="C11" s="19" t="s">
        <v>524</v>
      </c>
      <c r="D11" s="66">
        <v>3824001463</v>
      </c>
      <c r="E11" s="62">
        <v>124.23</v>
      </c>
      <c r="F11" s="62">
        <v>31.78</v>
      </c>
      <c r="G11" s="62">
        <v>6.78</v>
      </c>
      <c r="H11" s="62">
        <v>7.89</v>
      </c>
      <c r="I11" s="62">
        <v>8.89</v>
      </c>
      <c r="J11" s="62">
        <v>8.2200000000000006</v>
      </c>
      <c r="K11" s="62">
        <v>45.779999999999994</v>
      </c>
      <c r="L11" s="62">
        <v>5.56</v>
      </c>
      <c r="M11" s="62">
        <v>6.78</v>
      </c>
      <c r="N11" s="62">
        <v>8.11</v>
      </c>
      <c r="O11" s="62">
        <v>5.67</v>
      </c>
      <c r="P11" s="62">
        <v>8.2200000000000006</v>
      </c>
      <c r="Q11" s="62">
        <v>6</v>
      </c>
      <c r="R11" s="62">
        <v>5.44</v>
      </c>
      <c r="S11" s="62">
        <v>18.89</v>
      </c>
      <c r="T11" s="62">
        <v>8.89</v>
      </c>
      <c r="U11" s="62">
        <v>10</v>
      </c>
      <c r="V11" s="62">
        <v>27.78</v>
      </c>
      <c r="W11" s="62">
        <v>8.89</v>
      </c>
      <c r="X11" s="62">
        <v>10</v>
      </c>
      <c r="Y11" s="62">
        <v>8.89</v>
      </c>
      <c r="AA11" s="2">
        <f t="shared" si="0"/>
        <v>0.94450000000000001</v>
      </c>
      <c r="AB11" s="2">
        <f t="shared" si="1"/>
        <v>0.88900000000000001</v>
      </c>
      <c r="AC11" s="2">
        <f t="shared" si="2"/>
        <v>1</v>
      </c>
      <c r="AD11" s="2">
        <f t="shared" si="3"/>
        <v>0.92600000000000005</v>
      </c>
      <c r="AE11" s="2">
        <f t="shared" si="4"/>
        <v>0.88900000000000001</v>
      </c>
      <c r="AF11" s="2">
        <f t="shared" si="5"/>
        <v>1</v>
      </c>
      <c r="AG11" s="2">
        <f t="shared" si="6"/>
        <v>0.88900000000000001</v>
      </c>
    </row>
    <row r="12" spans="1:33" s="27" customFormat="1" ht="47.25" x14ac:dyDescent="0.25">
      <c r="A12" s="3">
        <v>7</v>
      </c>
      <c r="B12" s="3" t="s">
        <v>541</v>
      </c>
      <c r="C12" s="3" t="s">
        <v>540</v>
      </c>
      <c r="D12" s="67">
        <v>3824002210</v>
      </c>
      <c r="E12" s="61">
        <v>101</v>
      </c>
      <c r="F12" s="61">
        <v>31.950000000000003</v>
      </c>
      <c r="G12" s="61">
        <v>7.11</v>
      </c>
      <c r="H12" s="61">
        <v>7.92</v>
      </c>
      <c r="I12" s="61">
        <v>8.4600000000000009</v>
      </c>
      <c r="J12" s="61">
        <v>8.4600000000000009</v>
      </c>
      <c r="K12" s="61">
        <v>29.080000000000002</v>
      </c>
      <c r="L12" s="61">
        <v>5.61</v>
      </c>
      <c r="M12" s="61">
        <v>5.88</v>
      </c>
      <c r="N12" s="61">
        <v>5.73</v>
      </c>
      <c r="O12" s="61">
        <v>1.92</v>
      </c>
      <c r="P12" s="61">
        <v>6.07</v>
      </c>
      <c r="Q12" s="61">
        <v>3.3</v>
      </c>
      <c r="R12" s="61">
        <v>0.56999999999999995</v>
      </c>
      <c r="S12" s="61">
        <v>19.600000000000001</v>
      </c>
      <c r="T12" s="61">
        <v>10</v>
      </c>
      <c r="U12" s="61">
        <v>9.6</v>
      </c>
      <c r="V12" s="61">
        <v>20.37</v>
      </c>
      <c r="W12" s="61">
        <v>2.2999999999999998</v>
      </c>
      <c r="X12" s="61">
        <v>8.84</v>
      </c>
      <c r="Y12" s="61">
        <v>9.23</v>
      </c>
      <c r="AA12" s="2">
        <f t="shared" si="0"/>
        <v>0.98</v>
      </c>
      <c r="AB12" s="2">
        <f t="shared" si="1"/>
        <v>1</v>
      </c>
      <c r="AC12" s="2">
        <f t="shared" si="2"/>
        <v>0.96</v>
      </c>
      <c r="AD12" s="2">
        <f t="shared" si="3"/>
        <v>0.67899999999999994</v>
      </c>
      <c r="AE12" s="2">
        <f t="shared" si="4"/>
        <v>0.22999999999999998</v>
      </c>
      <c r="AF12" s="2">
        <f t="shared" si="5"/>
        <v>0.88400000000000001</v>
      </c>
      <c r="AG12" s="2">
        <f t="shared" si="6"/>
        <v>0.92300000000000004</v>
      </c>
    </row>
    <row r="13" spans="1:33" s="2" customFormat="1" ht="63" x14ac:dyDescent="0.25">
      <c r="A13" s="3">
        <v>8</v>
      </c>
      <c r="B13" s="3" t="s">
        <v>543</v>
      </c>
      <c r="C13" s="3" t="s">
        <v>542</v>
      </c>
      <c r="D13" s="67">
        <v>3824002227</v>
      </c>
      <c r="E13" s="61">
        <v>147.45999999999998</v>
      </c>
      <c r="F13" s="61">
        <v>36.97</v>
      </c>
      <c r="G13" s="61">
        <v>8.8800000000000008</v>
      </c>
      <c r="H13" s="61">
        <v>9.24</v>
      </c>
      <c r="I13" s="61">
        <v>9.44</v>
      </c>
      <c r="J13" s="61">
        <v>9.41</v>
      </c>
      <c r="K13" s="61">
        <v>60.79</v>
      </c>
      <c r="L13" s="61">
        <v>8.56</v>
      </c>
      <c r="M13" s="61">
        <v>9.1199999999999992</v>
      </c>
      <c r="N13" s="61">
        <v>9.5299999999999994</v>
      </c>
      <c r="O13" s="61">
        <v>8.35</v>
      </c>
      <c r="P13" s="61">
        <v>9.41</v>
      </c>
      <c r="Q13" s="61">
        <v>8.35</v>
      </c>
      <c r="R13" s="61">
        <v>7.47</v>
      </c>
      <c r="S13" s="61">
        <v>20</v>
      </c>
      <c r="T13" s="61">
        <v>10</v>
      </c>
      <c r="U13" s="61">
        <v>10</v>
      </c>
      <c r="V13" s="61">
        <v>29.7</v>
      </c>
      <c r="W13" s="61">
        <v>9.6999999999999993</v>
      </c>
      <c r="X13" s="61">
        <v>10</v>
      </c>
      <c r="Y13" s="61">
        <v>10</v>
      </c>
      <c r="AA13" s="2">
        <f t="shared" si="0"/>
        <v>1</v>
      </c>
      <c r="AB13" s="2">
        <f t="shared" si="1"/>
        <v>1</v>
      </c>
      <c r="AC13" s="2">
        <f t="shared" si="2"/>
        <v>1</v>
      </c>
      <c r="AD13" s="2">
        <f t="shared" si="3"/>
        <v>0.98999999999999988</v>
      </c>
      <c r="AE13" s="2">
        <f t="shared" si="4"/>
        <v>0.97</v>
      </c>
      <c r="AF13" s="2">
        <f t="shared" si="5"/>
        <v>1</v>
      </c>
      <c r="AG13" s="2">
        <f t="shared" si="6"/>
        <v>1</v>
      </c>
    </row>
    <row r="14" spans="1:33" s="16" customFormat="1" ht="47.25" x14ac:dyDescent="0.25">
      <c r="A14" s="3">
        <v>9</v>
      </c>
      <c r="B14" s="3" t="s">
        <v>535</v>
      </c>
      <c r="C14" s="3" t="s">
        <v>534</v>
      </c>
      <c r="D14" s="67">
        <v>3824002234</v>
      </c>
      <c r="E14" s="61">
        <v>90.69</v>
      </c>
      <c r="F14" s="61">
        <v>28.299999999999997</v>
      </c>
      <c r="G14" s="61">
        <v>6.77</v>
      </c>
      <c r="H14" s="61">
        <v>6.88</v>
      </c>
      <c r="I14" s="61">
        <v>7.88</v>
      </c>
      <c r="J14" s="61">
        <v>6.77</v>
      </c>
      <c r="K14" s="61">
        <v>21.29</v>
      </c>
      <c r="L14" s="61">
        <v>6.33</v>
      </c>
      <c r="M14" s="61">
        <v>6.55</v>
      </c>
      <c r="N14" s="61">
        <v>4.88</v>
      </c>
      <c r="O14" s="61">
        <v>1.88</v>
      </c>
      <c r="P14" s="61">
        <v>0.55000000000000004</v>
      </c>
      <c r="Q14" s="61">
        <v>0.55000000000000004</v>
      </c>
      <c r="R14" s="61">
        <v>0.55000000000000004</v>
      </c>
      <c r="S14" s="61">
        <v>20</v>
      </c>
      <c r="T14" s="61">
        <v>10</v>
      </c>
      <c r="U14" s="61">
        <v>10</v>
      </c>
      <c r="V14" s="61">
        <v>21.1</v>
      </c>
      <c r="W14" s="61">
        <v>4.4400000000000004</v>
      </c>
      <c r="X14" s="61">
        <v>6.66</v>
      </c>
      <c r="Y14" s="61">
        <v>10</v>
      </c>
      <c r="AA14" s="2">
        <f t="shared" si="0"/>
        <v>1</v>
      </c>
      <c r="AB14" s="2">
        <f t="shared" si="1"/>
        <v>1</v>
      </c>
      <c r="AC14" s="2">
        <f t="shared" si="2"/>
        <v>1</v>
      </c>
      <c r="AD14" s="2">
        <f t="shared" si="3"/>
        <v>0.70333333333333348</v>
      </c>
      <c r="AE14" s="2">
        <f t="shared" si="4"/>
        <v>0.44400000000000006</v>
      </c>
      <c r="AF14" s="2">
        <f t="shared" si="5"/>
        <v>0.66600000000000004</v>
      </c>
      <c r="AG14" s="2">
        <f t="shared" si="6"/>
        <v>1</v>
      </c>
    </row>
    <row r="15" spans="1:33" s="16" customFormat="1" ht="63" x14ac:dyDescent="0.25">
      <c r="A15" s="3">
        <v>10</v>
      </c>
      <c r="B15" s="3" t="s">
        <v>545</v>
      </c>
      <c r="C15" s="3" t="s">
        <v>544</v>
      </c>
      <c r="D15" s="67">
        <v>3824002259</v>
      </c>
      <c r="E15" s="61">
        <v>106.91999999999999</v>
      </c>
      <c r="F15" s="61">
        <v>29.79</v>
      </c>
      <c r="G15" s="61">
        <v>6.23</v>
      </c>
      <c r="H15" s="61">
        <v>7.21</v>
      </c>
      <c r="I15" s="61">
        <v>9</v>
      </c>
      <c r="J15" s="61">
        <v>7.35</v>
      </c>
      <c r="K15" s="61">
        <v>31.439999999999998</v>
      </c>
      <c r="L15" s="61">
        <v>7.14</v>
      </c>
      <c r="M15" s="61">
        <v>9</v>
      </c>
      <c r="N15" s="61">
        <v>7.18</v>
      </c>
      <c r="O15" s="61">
        <v>0</v>
      </c>
      <c r="P15" s="61">
        <v>8.1199999999999992</v>
      </c>
      <c r="Q15" s="61">
        <v>0</v>
      </c>
      <c r="R15" s="61">
        <v>0</v>
      </c>
      <c r="S15" s="61">
        <v>18.559999999999999</v>
      </c>
      <c r="T15" s="61">
        <v>9.2799999999999994</v>
      </c>
      <c r="U15" s="61">
        <v>9.2799999999999994</v>
      </c>
      <c r="V15" s="61">
        <v>27.130000000000003</v>
      </c>
      <c r="W15" s="61">
        <v>8.57</v>
      </c>
      <c r="X15" s="61">
        <v>9.2799999999999994</v>
      </c>
      <c r="Y15" s="61">
        <v>9.2799999999999994</v>
      </c>
      <c r="AA15" s="2">
        <f t="shared" si="0"/>
        <v>0.92799999999999994</v>
      </c>
      <c r="AB15" s="2">
        <f t="shared" si="1"/>
        <v>0.92799999999999994</v>
      </c>
      <c r="AC15" s="2">
        <f t="shared" si="2"/>
        <v>0.92799999999999994</v>
      </c>
      <c r="AD15" s="2">
        <f t="shared" si="3"/>
        <v>0.90433333333333332</v>
      </c>
      <c r="AE15" s="2">
        <f t="shared" si="4"/>
        <v>0.85699999999999998</v>
      </c>
      <c r="AF15" s="2">
        <f t="shared" si="5"/>
        <v>0.92799999999999994</v>
      </c>
      <c r="AG15" s="2">
        <f t="shared" si="6"/>
        <v>0.92799999999999994</v>
      </c>
    </row>
    <row r="16" spans="1:33" s="16" customFormat="1" ht="47.25" x14ac:dyDescent="0.25">
      <c r="A16" s="3">
        <v>11</v>
      </c>
      <c r="B16" s="3" t="s">
        <v>531</v>
      </c>
      <c r="C16" s="3" t="s">
        <v>530</v>
      </c>
      <c r="D16" s="67">
        <v>3824002266</v>
      </c>
      <c r="E16" s="61">
        <v>114.4</v>
      </c>
      <c r="F16" s="61">
        <v>32.299999999999997</v>
      </c>
      <c r="G16" s="61">
        <v>8.6</v>
      </c>
      <c r="H16" s="61">
        <v>7.7</v>
      </c>
      <c r="I16" s="61">
        <v>8.6999999999999993</v>
      </c>
      <c r="J16" s="61">
        <v>7.3</v>
      </c>
      <c r="K16" s="61">
        <v>46.6</v>
      </c>
      <c r="L16" s="61">
        <v>6.5</v>
      </c>
      <c r="M16" s="61">
        <v>7.9</v>
      </c>
      <c r="N16" s="61">
        <v>6.6</v>
      </c>
      <c r="O16" s="61">
        <v>5.9</v>
      </c>
      <c r="P16" s="61">
        <v>7.5</v>
      </c>
      <c r="Q16" s="61">
        <v>6.6</v>
      </c>
      <c r="R16" s="61">
        <v>5.6</v>
      </c>
      <c r="S16" s="61">
        <v>14.4</v>
      </c>
      <c r="T16" s="61">
        <v>7.4</v>
      </c>
      <c r="U16" s="61">
        <v>7</v>
      </c>
      <c r="V16" s="61">
        <v>21.1</v>
      </c>
      <c r="W16" s="61">
        <v>6.2</v>
      </c>
      <c r="X16" s="61">
        <v>7.2</v>
      </c>
      <c r="Y16" s="61">
        <v>7.7</v>
      </c>
      <c r="AA16" s="2">
        <f t="shared" si="0"/>
        <v>0.72</v>
      </c>
      <c r="AB16" s="2">
        <f t="shared" si="1"/>
        <v>0.74</v>
      </c>
      <c r="AC16" s="2">
        <f t="shared" si="2"/>
        <v>0.7</v>
      </c>
      <c r="AD16" s="2">
        <f t="shared" si="3"/>
        <v>0.70333333333333325</v>
      </c>
      <c r="AE16" s="2">
        <f t="shared" si="4"/>
        <v>0.62</v>
      </c>
      <c r="AF16" s="2">
        <f t="shared" si="5"/>
        <v>0.72</v>
      </c>
      <c r="AG16" s="2">
        <f t="shared" si="6"/>
        <v>0.77</v>
      </c>
    </row>
    <row r="17" spans="1:33" s="2" customFormat="1" ht="63" x14ac:dyDescent="0.25">
      <c r="A17" s="3">
        <v>12</v>
      </c>
      <c r="B17" s="3" t="s">
        <v>539</v>
      </c>
      <c r="C17" s="3" t="s">
        <v>538</v>
      </c>
      <c r="D17" s="67">
        <v>3824002410</v>
      </c>
      <c r="E17" s="61">
        <v>138.45889999999997</v>
      </c>
      <c r="F17" s="61">
        <v>34.811799999999998</v>
      </c>
      <c r="G17" s="61">
        <v>8.5411999999999999</v>
      </c>
      <c r="H17" s="61">
        <v>8.6706000000000003</v>
      </c>
      <c r="I17" s="61">
        <v>9</v>
      </c>
      <c r="J17" s="61">
        <v>8.6</v>
      </c>
      <c r="K17" s="61">
        <v>58.753</v>
      </c>
      <c r="L17" s="61">
        <v>7.8353000000000002</v>
      </c>
      <c r="M17" s="61">
        <v>8.4471000000000007</v>
      </c>
      <c r="N17" s="61">
        <v>8.7175999999999991</v>
      </c>
      <c r="O17" s="61">
        <v>8.4705999999999992</v>
      </c>
      <c r="P17" s="61">
        <v>9.3765000000000001</v>
      </c>
      <c r="Q17" s="61">
        <v>8.2234999999999996</v>
      </c>
      <c r="R17" s="61">
        <v>7.6824000000000003</v>
      </c>
      <c r="S17" s="61">
        <v>18.517699999999998</v>
      </c>
      <c r="T17" s="61">
        <v>9.3058999999999994</v>
      </c>
      <c r="U17" s="61">
        <v>9.2118000000000002</v>
      </c>
      <c r="V17" s="61">
        <v>26.3764</v>
      </c>
      <c r="W17" s="61">
        <v>7.7294</v>
      </c>
      <c r="X17" s="61">
        <v>9.0587999999999997</v>
      </c>
      <c r="Y17" s="61">
        <v>9.5882000000000005</v>
      </c>
      <c r="AA17" s="2">
        <f t="shared" si="0"/>
        <v>0.92588499999999996</v>
      </c>
      <c r="AB17" s="2">
        <f t="shared" si="1"/>
        <v>0.93058999999999992</v>
      </c>
      <c r="AC17" s="2">
        <f t="shared" si="2"/>
        <v>0.92118</v>
      </c>
      <c r="AD17" s="2">
        <f t="shared" si="3"/>
        <v>0.8792133333333334</v>
      </c>
      <c r="AE17" s="2">
        <f t="shared" si="4"/>
        <v>0.77293999999999996</v>
      </c>
      <c r="AF17" s="2">
        <f t="shared" si="5"/>
        <v>0.90588000000000002</v>
      </c>
      <c r="AG17" s="2">
        <f t="shared" si="6"/>
        <v>0.95882000000000001</v>
      </c>
    </row>
    <row r="18" spans="1:33" x14ac:dyDescent="0.25">
      <c r="E18" s="102">
        <f>AVERAGE(E6:E17)</f>
        <v>125.3727875</v>
      </c>
      <c r="F18" s="102">
        <f t="shared" ref="F18:Y18" si="7">AVERAGE(F6:F17)</f>
        <v>33.952391666666671</v>
      </c>
      <c r="G18" s="102">
        <f t="shared" si="7"/>
        <v>8.2289124999999999</v>
      </c>
      <c r="H18" s="102">
        <f t="shared" si="7"/>
        <v>8.462137499999999</v>
      </c>
      <c r="I18" s="102">
        <f t="shared" si="7"/>
        <v>8.9379333333333335</v>
      </c>
      <c r="J18" s="102">
        <f t="shared" si="7"/>
        <v>8.3234083333333313</v>
      </c>
      <c r="K18" s="102">
        <f t="shared" si="7"/>
        <v>47.4275375</v>
      </c>
      <c r="L18" s="102">
        <f t="shared" si="7"/>
        <v>7.3852958333333341</v>
      </c>
      <c r="M18" s="102">
        <f t="shared" si="7"/>
        <v>8.0316208333333332</v>
      </c>
      <c r="N18" s="102">
        <f t="shared" si="7"/>
        <v>7.8401999999999985</v>
      </c>
      <c r="O18" s="102">
        <f t="shared" si="7"/>
        <v>5.3885458333333345</v>
      </c>
      <c r="P18" s="102">
        <f t="shared" si="7"/>
        <v>7.9027958333333332</v>
      </c>
      <c r="Q18" s="102">
        <f t="shared" si="7"/>
        <v>5.981983333333333</v>
      </c>
      <c r="R18" s="102">
        <f t="shared" si="7"/>
        <v>4.8970958333333332</v>
      </c>
      <c r="S18" s="102">
        <f t="shared" si="7"/>
        <v>18.622029166666668</v>
      </c>
      <c r="T18" s="102">
        <f t="shared" si="7"/>
        <v>9.3080041666666666</v>
      </c>
      <c r="U18" s="102">
        <f t="shared" si="7"/>
        <v>9.3140249999999991</v>
      </c>
      <c r="V18" s="102">
        <f t="shared" si="7"/>
        <v>25.370829166666667</v>
      </c>
      <c r="W18" s="102">
        <f t="shared" si="7"/>
        <v>7.2027333333333337</v>
      </c>
      <c r="X18" s="102">
        <f t="shared" si="7"/>
        <v>8.9294041666666661</v>
      </c>
      <c r="Y18" s="102">
        <f t="shared" si="7"/>
        <v>9.2386916666666661</v>
      </c>
      <c r="AA18" s="1">
        <f>AVERAGE(AA6:AA17)</f>
        <v>0.93110145833333335</v>
      </c>
      <c r="AB18" s="1">
        <f t="shared" ref="AB18:AG18" si="8">AVERAGE(AB6:AB17)</f>
        <v>0.93080041666666669</v>
      </c>
      <c r="AC18" s="1">
        <f t="shared" si="8"/>
        <v>0.93140249999999991</v>
      </c>
      <c r="AD18" s="1">
        <f t="shared" si="8"/>
        <v>0.84569430555555558</v>
      </c>
      <c r="AE18" s="1">
        <f t="shared" si="8"/>
        <v>0.72027333333333343</v>
      </c>
      <c r="AF18" s="1">
        <f t="shared" si="8"/>
        <v>0.89294041666666668</v>
      </c>
      <c r="AG18" s="1">
        <f t="shared" si="8"/>
        <v>0.92386916666666663</v>
      </c>
    </row>
  </sheetData>
  <sortState ref="B6:AA17">
    <sortCondition ref="D6:D17"/>
  </sortState>
  <mergeCells count="14">
    <mergeCell ref="K3:R3"/>
    <mergeCell ref="S3:U3"/>
    <mergeCell ref="V3:Y3"/>
    <mergeCell ref="A2:A3"/>
    <mergeCell ref="B2:B3"/>
    <mergeCell ref="C2:C3"/>
    <mergeCell ref="D2:D3"/>
    <mergeCell ref="E1:E4"/>
    <mergeCell ref="F1:Y1"/>
    <mergeCell ref="F2:J2"/>
    <mergeCell ref="K2:R2"/>
    <mergeCell ref="S2:U2"/>
    <mergeCell ref="V2:Y2"/>
    <mergeCell ref="F3:J3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opLeftCell="C1" zoomScale="66" zoomScaleNormal="66" workbookViewId="0">
      <selection activeCell="E1" sqref="E1:Y4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8" width="9.140625" style="1"/>
    <col min="19" max="19" width="10.42578125" style="1" customWidth="1"/>
    <col min="20" max="21" width="10.42578125" style="93" customWidth="1"/>
    <col min="22" max="22" width="10.42578125" style="1" customWidth="1"/>
    <col min="23" max="25" width="10.42578125" style="93" customWidth="1"/>
    <col min="26" max="16384" width="9.140625" style="1"/>
  </cols>
  <sheetData>
    <row r="1" spans="1:33" ht="0.7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3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3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3" ht="409.5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8" t="s">
        <v>7</v>
      </c>
      <c r="U4" s="88" t="s">
        <v>8</v>
      </c>
      <c r="V4" s="9" t="s">
        <v>6</v>
      </c>
      <c r="W4" s="88" t="s">
        <v>3</v>
      </c>
      <c r="X4" s="88" t="s">
        <v>4</v>
      </c>
      <c r="Y4" s="88" t="s">
        <v>5</v>
      </c>
    </row>
    <row r="5" spans="1:33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89"/>
      <c r="U5" s="89"/>
      <c r="V5" s="24"/>
      <c r="W5" s="89"/>
      <c r="X5" s="89"/>
      <c r="Y5" s="89"/>
    </row>
    <row r="6" spans="1:33" s="2" customFormat="1" ht="47.25" x14ac:dyDescent="0.25">
      <c r="A6" s="3">
        <v>1</v>
      </c>
      <c r="B6" s="3" t="s">
        <v>546</v>
      </c>
      <c r="C6" s="3" t="s">
        <v>547</v>
      </c>
      <c r="D6" s="3">
        <v>3806001622</v>
      </c>
      <c r="E6" s="45">
        <v>111.7304347826087</v>
      </c>
      <c r="F6" s="45">
        <v>29.1</v>
      </c>
      <c r="G6" s="45">
        <v>9.1</v>
      </c>
      <c r="H6" s="45">
        <v>10</v>
      </c>
      <c r="I6" s="45">
        <v>5</v>
      </c>
      <c r="J6" s="45">
        <v>5</v>
      </c>
      <c r="K6" s="45">
        <v>33.5</v>
      </c>
      <c r="L6" s="45">
        <v>7</v>
      </c>
      <c r="M6" s="45">
        <v>6</v>
      </c>
      <c r="N6" s="45">
        <v>5</v>
      </c>
      <c r="O6" s="45">
        <v>2</v>
      </c>
      <c r="P6" s="45">
        <v>5</v>
      </c>
      <c r="Q6" s="45">
        <v>2</v>
      </c>
      <c r="R6" s="45">
        <v>6.5</v>
      </c>
      <c r="S6" s="45">
        <v>19.782608695652172</v>
      </c>
      <c r="T6" s="90">
        <v>9.891304347826086</v>
      </c>
      <c r="U6" s="90">
        <v>9.891304347826086</v>
      </c>
      <c r="V6" s="45">
        <v>29.347826086956516</v>
      </c>
      <c r="W6" s="90">
        <v>9.6739130434782599</v>
      </c>
      <c r="X6" s="90">
        <v>9.891304347826086</v>
      </c>
      <c r="Y6" s="90">
        <v>9.7826086956521738</v>
      </c>
      <c r="AA6" s="2">
        <f>AVERAGE(AB6:AC6)</f>
        <v>0.98913043478260865</v>
      </c>
      <c r="AB6" s="2">
        <f>ABS(T6/10)</f>
        <v>0.98913043478260865</v>
      </c>
      <c r="AC6" s="2">
        <f>ABS(U6/10)</f>
        <v>0.98913043478260865</v>
      </c>
      <c r="AD6" s="2">
        <f>AVERAGE(AE6:AG6)</f>
        <v>0.97826086956521729</v>
      </c>
      <c r="AE6" s="2">
        <f>ABS(W6/10)</f>
        <v>0.96739130434782594</v>
      </c>
      <c r="AF6" s="2">
        <f>ABS(X6/10)</f>
        <v>0.98913043478260865</v>
      </c>
      <c r="AG6" s="2">
        <f>ABS(Y6/10)</f>
        <v>0.97826086956521741</v>
      </c>
    </row>
    <row r="7" spans="1:33" s="2" customFormat="1" ht="47.25" x14ac:dyDescent="0.25">
      <c r="A7" s="3">
        <v>2</v>
      </c>
      <c r="B7" s="3" t="s">
        <v>548</v>
      </c>
      <c r="C7" s="3" t="s">
        <v>549</v>
      </c>
      <c r="D7" s="3">
        <v>3806000876</v>
      </c>
      <c r="E7" s="45">
        <v>117.59397590361446</v>
      </c>
      <c r="F7" s="45">
        <v>31.1</v>
      </c>
      <c r="G7" s="45">
        <v>9.1</v>
      </c>
      <c r="H7" s="45">
        <v>10</v>
      </c>
      <c r="I7" s="45">
        <v>7</v>
      </c>
      <c r="J7" s="45">
        <v>5</v>
      </c>
      <c r="K7" s="45">
        <v>38</v>
      </c>
      <c r="L7" s="45">
        <v>8</v>
      </c>
      <c r="M7" s="45">
        <v>6</v>
      </c>
      <c r="N7" s="45">
        <v>5</v>
      </c>
      <c r="O7" s="45">
        <v>2</v>
      </c>
      <c r="P7" s="45">
        <v>7.5</v>
      </c>
      <c r="Q7" s="45">
        <v>3</v>
      </c>
      <c r="R7" s="45">
        <v>6.5</v>
      </c>
      <c r="S7" s="45">
        <v>19.457831325301207</v>
      </c>
      <c r="T7" s="90">
        <v>9.6987951807228914</v>
      </c>
      <c r="U7" s="90">
        <v>9.7590361445783138</v>
      </c>
      <c r="V7" s="45">
        <v>29.036144578313255</v>
      </c>
      <c r="W7" s="90">
        <v>9.5783132530120483</v>
      </c>
      <c r="X7" s="90">
        <v>9.7590361445783138</v>
      </c>
      <c r="Y7" s="90">
        <v>9.6987951807228914</v>
      </c>
      <c r="AA7" s="2">
        <f t="shared" ref="AA7:AA23" si="0">AVERAGE(AB7:AC7)</f>
        <v>0.97289156626506024</v>
      </c>
      <c r="AB7" s="2">
        <f t="shared" ref="AB7:AB23" si="1">ABS(T7/10)</f>
        <v>0.96987951807228912</v>
      </c>
      <c r="AC7" s="2">
        <f t="shared" ref="AC7:AC23" si="2">ABS(U7/10)</f>
        <v>0.97590361445783136</v>
      </c>
      <c r="AD7" s="2">
        <f t="shared" ref="AD7:AD23" si="3">AVERAGE(AE7:AG7)</f>
        <v>0.96787148594377514</v>
      </c>
      <c r="AE7" s="2">
        <f t="shared" ref="AE7:AE23" si="4">ABS(W7/10)</f>
        <v>0.95783132530120485</v>
      </c>
      <c r="AF7" s="2">
        <f t="shared" ref="AF7:AF23" si="5">ABS(X7/10)</f>
        <v>0.97590361445783136</v>
      </c>
      <c r="AG7" s="2">
        <f t="shared" ref="AG7:AG23" si="6">ABS(Y7/10)</f>
        <v>0.96987951807228912</v>
      </c>
    </row>
    <row r="8" spans="1:33" s="2" customFormat="1" ht="47.25" x14ac:dyDescent="0.25">
      <c r="A8" s="3">
        <v>3</v>
      </c>
      <c r="B8" s="3" t="s">
        <v>550</v>
      </c>
      <c r="C8" s="3" t="s">
        <v>551</v>
      </c>
      <c r="D8" s="3">
        <v>3806000851</v>
      </c>
      <c r="E8" s="45">
        <v>101.21188118811881</v>
      </c>
      <c r="F8" s="45">
        <v>15.899999999999999</v>
      </c>
      <c r="G8" s="45">
        <v>5.8999999999999995</v>
      </c>
      <c r="H8" s="45">
        <v>2</v>
      </c>
      <c r="I8" s="45">
        <v>3</v>
      </c>
      <c r="J8" s="45">
        <v>5</v>
      </c>
      <c r="K8" s="45">
        <v>36.5</v>
      </c>
      <c r="L8" s="45">
        <v>6</v>
      </c>
      <c r="M8" s="45">
        <v>4</v>
      </c>
      <c r="N8" s="45">
        <v>5</v>
      </c>
      <c r="O8" s="45">
        <v>8</v>
      </c>
      <c r="P8" s="45">
        <v>5</v>
      </c>
      <c r="Q8" s="45">
        <v>2</v>
      </c>
      <c r="R8" s="45">
        <v>6.5</v>
      </c>
      <c r="S8" s="45">
        <v>19.801980198019802</v>
      </c>
      <c r="T8" s="90">
        <v>10</v>
      </c>
      <c r="U8" s="90">
        <v>9.8019801980198018</v>
      </c>
      <c r="V8" s="45">
        <v>29.009900990099013</v>
      </c>
      <c r="W8" s="90">
        <v>9.3069306930693081</v>
      </c>
      <c r="X8" s="90">
        <v>9.8019801980198018</v>
      </c>
      <c r="Y8" s="90">
        <v>9.9009900990099009</v>
      </c>
      <c r="AA8" s="2">
        <f t="shared" si="0"/>
        <v>0.99009900990099009</v>
      </c>
      <c r="AB8" s="2">
        <f t="shared" si="1"/>
        <v>1</v>
      </c>
      <c r="AC8" s="2">
        <f t="shared" si="2"/>
        <v>0.98019801980198018</v>
      </c>
      <c r="AD8" s="2">
        <f t="shared" si="3"/>
        <v>0.96699669966996693</v>
      </c>
      <c r="AE8" s="2">
        <f t="shared" si="4"/>
        <v>0.93069306930693085</v>
      </c>
      <c r="AF8" s="2">
        <f t="shared" si="5"/>
        <v>0.98019801980198018</v>
      </c>
      <c r="AG8" s="2">
        <f t="shared" si="6"/>
        <v>0.99009900990099009</v>
      </c>
    </row>
    <row r="9" spans="1:33" s="2" customFormat="1" ht="47.25" x14ac:dyDescent="0.25">
      <c r="A9" s="3">
        <v>4</v>
      </c>
      <c r="B9" s="3" t="s">
        <v>552</v>
      </c>
      <c r="C9" s="3" t="s">
        <v>553</v>
      </c>
      <c r="D9" s="3">
        <v>3814017440</v>
      </c>
      <c r="E9" s="45">
        <v>112.46486486486486</v>
      </c>
      <c r="F9" s="45">
        <v>30.1</v>
      </c>
      <c r="G9" s="45">
        <v>9.1</v>
      </c>
      <c r="H9" s="45">
        <v>10</v>
      </c>
      <c r="I9" s="45">
        <v>6</v>
      </c>
      <c r="J9" s="45">
        <v>5</v>
      </c>
      <c r="K9" s="45">
        <v>32.5</v>
      </c>
      <c r="L9" s="45">
        <v>5</v>
      </c>
      <c r="M9" s="45">
        <v>9</v>
      </c>
      <c r="N9" s="45">
        <v>5</v>
      </c>
      <c r="O9" s="45">
        <v>0</v>
      </c>
      <c r="P9" s="45">
        <v>5</v>
      </c>
      <c r="Q9" s="45">
        <v>2</v>
      </c>
      <c r="R9" s="45">
        <v>6.5</v>
      </c>
      <c r="S9" s="45">
        <v>20</v>
      </c>
      <c r="T9" s="90">
        <v>10</v>
      </c>
      <c r="U9" s="90">
        <v>10</v>
      </c>
      <c r="V9" s="45">
        <v>29.864864864864863</v>
      </c>
      <c r="W9" s="90">
        <v>9.8648648648648649</v>
      </c>
      <c r="X9" s="90">
        <v>10</v>
      </c>
      <c r="Y9" s="90">
        <v>10</v>
      </c>
      <c r="AA9" s="2">
        <f t="shared" si="0"/>
        <v>1</v>
      </c>
      <c r="AB9" s="2">
        <f t="shared" si="1"/>
        <v>1</v>
      </c>
      <c r="AC9" s="2">
        <f t="shared" si="2"/>
        <v>1</v>
      </c>
      <c r="AD9" s="2">
        <f t="shared" si="3"/>
        <v>0.99549549549549543</v>
      </c>
      <c r="AE9" s="2">
        <f t="shared" si="4"/>
        <v>0.98648648648648651</v>
      </c>
      <c r="AF9" s="2">
        <f t="shared" si="5"/>
        <v>1</v>
      </c>
      <c r="AG9" s="2">
        <f t="shared" si="6"/>
        <v>1</v>
      </c>
    </row>
    <row r="10" spans="1:33" s="2" customFormat="1" ht="47.25" x14ac:dyDescent="0.25">
      <c r="A10" s="3">
        <v>5</v>
      </c>
      <c r="B10" s="3" t="s">
        <v>554</v>
      </c>
      <c r="C10" s="3" t="s">
        <v>555</v>
      </c>
      <c r="D10" s="3">
        <v>3806000820</v>
      </c>
      <c r="E10" s="45">
        <v>107.53421052631579</v>
      </c>
      <c r="F10" s="45">
        <v>28.35</v>
      </c>
      <c r="G10" s="45">
        <v>9.35</v>
      </c>
      <c r="H10" s="45">
        <v>9</v>
      </c>
      <c r="I10" s="45">
        <v>5</v>
      </c>
      <c r="J10" s="45">
        <v>5</v>
      </c>
      <c r="K10" s="45">
        <v>30.5</v>
      </c>
      <c r="L10" s="45">
        <v>7</v>
      </c>
      <c r="M10" s="45">
        <v>8</v>
      </c>
      <c r="N10" s="45">
        <v>7</v>
      </c>
      <c r="O10" s="45">
        <v>0</v>
      </c>
      <c r="P10" s="45">
        <v>0</v>
      </c>
      <c r="Q10" s="45">
        <v>2</v>
      </c>
      <c r="R10" s="45">
        <v>6.5</v>
      </c>
      <c r="S10" s="45">
        <v>19.736842105263158</v>
      </c>
      <c r="T10" s="90">
        <v>9.8684210526315788</v>
      </c>
      <c r="U10" s="90">
        <v>9.8684210526315788</v>
      </c>
      <c r="V10" s="45">
        <v>28.947368421052634</v>
      </c>
      <c r="W10" s="90">
        <v>9.276315789473685</v>
      </c>
      <c r="X10" s="90">
        <v>9.8026315789473681</v>
      </c>
      <c r="Y10" s="90">
        <v>9.8684210526315788</v>
      </c>
      <c r="AA10" s="2">
        <f t="shared" si="0"/>
        <v>0.98684210526315785</v>
      </c>
      <c r="AB10" s="2">
        <f t="shared" si="1"/>
        <v>0.98684210526315785</v>
      </c>
      <c r="AC10" s="2">
        <f t="shared" si="2"/>
        <v>0.98684210526315785</v>
      </c>
      <c r="AD10" s="2">
        <f t="shared" si="3"/>
        <v>0.96491228070175439</v>
      </c>
      <c r="AE10" s="2">
        <f t="shared" si="4"/>
        <v>0.92763157894736847</v>
      </c>
      <c r="AF10" s="2">
        <f t="shared" si="5"/>
        <v>0.98026315789473684</v>
      </c>
      <c r="AG10" s="2">
        <f t="shared" si="6"/>
        <v>0.98684210526315785</v>
      </c>
    </row>
    <row r="11" spans="1:33" s="2" customFormat="1" ht="47.25" x14ac:dyDescent="0.25">
      <c r="A11" s="3">
        <v>6</v>
      </c>
      <c r="B11" s="3" t="s">
        <v>556</v>
      </c>
      <c r="C11" s="3" t="s">
        <v>557</v>
      </c>
      <c r="D11" s="3">
        <v>3806000812</v>
      </c>
      <c r="E11" s="45">
        <v>111.62654867256637</v>
      </c>
      <c r="F11" s="45">
        <v>31.1</v>
      </c>
      <c r="G11" s="45">
        <v>9.1</v>
      </c>
      <c r="H11" s="45">
        <v>10</v>
      </c>
      <c r="I11" s="45">
        <v>6</v>
      </c>
      <c r="J11" s="45">
        <v>6</v>
      </c>
      <c r="K11" s="45">
        <v>31.5</v>
      </c>
      <c r="L11" s="45">
        <v>7</v>
      </c>
      <c r="M11" s="45">
        <v>8</v>
      </c>
      <c r="N11" s="45">
        <v>5</v>
      </c>
      <c r="O11" s="45">
        <v>2</v>
      </c>
      <c r="P11" s="45">
        <v>0</v>
      </c>
      <c r="Q11" s="45">
        <v>3</v>
      </c>
      <c r="R11" s="45">
        <v>6.5</v>
      </c>
      <c r="S11" s="45">
        <v>19.823008849557521</v>
      </c>
      <c r="T11" s="90">
        <v>9.9115044247787605</v>
      </c>
      <c r="U11" s="90">
        <v>9.9115044247787605</v>
      </c>
      <c r="V11" s="45">
        <v>29.203539823008846</v>
      </c>
      <c r="W11" s="90">
        <v>9.6460176991150437</v>
      </c>
      <c r="X11" s="90">
        <v>9.9115044247787605</v>
      </c>
      <c r="Y11" s="90">
        <v>9.6460176991150437</v>
      </c>
      <c r="AA11" s="2">
        <f t="shared" si="0"/>
        <v>0.99115044247787609</v>
      </c>
      <c r="AB11" s="2">
        <f t="shared" si="1"/>
        <v>0.99115044247787609</v>
      </c>
      <c r="AC11" s="2">
        <f t="shared" si="2"/>
        <v>0.99115044247787609</v>
      </c>
      <c r="AD11" s="2">
        <f t="shared" si="3"/>
        <v>0.97345132743362817</v>
      </c>
      <c r="AE11" s="2">
        <f t="shared" si="4"/>
        <v>0.96460176991150437</v>
      </c>
      <c r="AF11" s="2">
        <f t="shared" si="5"/>
        <v>0.99115044247787609</v>
      </c>
      <c r="AG11" s="2">
        <f t="shared" si="6"/>
        <v>0.96460176991150437</v>
      </c>
    </row>
    <row r="12" spans="1:33" s="2" customFormat="1" ht="47.25" x14ac:dyDescent="0.25">
      <c r="A12" s="3">
        <v>7</v>
      </c>
      <c r="B12" s="3" t="s">
        <v>558</v>
      </c>
      <c r="C12" s="3" t="s">
        <v>559</v>
      </c>
      <c r="D12" s="3">
        <v>3814015788</v>
      </c>
      <c r="E12" s="45">
        <v>111.42653631284915</v>
      </c>
      <c r="F12" s="45">
        <v>26.15</v>
      </c>
      <c r="G12" s="45">
        <v>8.1499999999999986</v>
      </c>
      <c r="H12" s="45">
        <v>9</v>
      </c>
      <c r="I12" s="45">
        <v>4</v>
      </c>
      <c r="J12" s="45">
        <v>5</v>
      </c>
      <c r="K12" s="45">
        <v>35.5</v>
      </c>
      <c r="L12" s="45">
        <v>9</v>
      </c>
      <c r="M12" s="45">
        <v>7</v>
      </c>
      <c r="N12" s="45">
        <v>5</v>
      </c>
      <c r="O12" s="45">
        <v>4</v>
      </c>
      <c r="P12" s="45">
        <v>2.5</v>
      </c>
      <c r="Q12" s="45">
        <v>2</v>
      </c>
      <c r="R12" s="45">
        <v>6</v>
      </c>
      <c r="S12" s="45">
        <v>19.88826815642458</v>
      </c>
      <c r="T12" s="90">
        <v>9.94413407821229</v>
      </c>
      <c r="U12" s="90">
        <v>9.94413407821229</v>
      </c>
      <c r="V12" s="45">
        <v>29.88826815642458</v>
      </c>
      <c r="W12" s="90">
        <v>9.94413407821229</v>
      </c>
      <c r="X12" s="90">
        <v>9.94413407821229</v>
      </c>
      <c r="Y12" s="90">
        <v>10</v>
      </c>
      <c r="AA12" s="2">
        <f t="shared" si="0"/>
        <v>0.994413407821229</v>
      </c>
      <c r="AB12" s="2">
        <f t="shared" si="1"/>
        <v>0.994413407821229</v>
      </c>
      <c r="AC12" s="2">
        <f t="shared" si="2"/>
        <v>0.994413407821229</v>
      </c>
      <c r="AD12" s="2">
        <f t="shared" si="3"/>
        <v>0.9962756052141527</v>
      </c>
      <c r="AE12" s="2">
        <f t="shared" si="4"/>
        <v>0.994413407821229</v>
      </c>
      <c r="AF12" s="2">
        <f t="shared" si="5"/>
        <v>0.994413407821229</v>
      </c>
      <c r="AG12" s="2">
        <f t="shared" si="6"/>
        <v>1</v>
      </c>
    </row>
    <row r="13" spans="1:33" s="16" customFormat="1" ht="78.75" x14ac:dyDescent="0.25">
      <c r="A13" s="3">
        <v>8</v>
      </c>
      <c r="B13" s="19" t="s">
        <v>78</v>
      </c>
      <c r="C13" s="19" t="s">
        <v>77</v>
      </c>
      <c r="D13" s="19">
        <v>3806000731</v>
      </c>
      <c r="E13" s="41">
        <v>95.760199999999998</v>
      </c>
      <c r="F13" s="41">
        <v>21.810000000000002</v>
      </c>
      <c r="G13" s="41">
        <v>7.8100000000000005</v>
      </c>
      <c r="H13" s="41">
        <v>10</v>
      </c>
      <c r="I13" s="41">
        <v>4</v>
      </c>
      <c r="J13" s="41">
        <v>0</v>
      </c>
      <c r="K13" s="18">
        <v>30.9</v>
      </c>
      <c r="L13" s="18">
        <v>7</v>
      </c>
      <c r="M13" s="18">
        <v>4.5</v>
      </c>
      <c r="N13" s="18">
        <v>1.9999999999999998</v>
      </c>
      <c r="O13" s="18">
        <v>4.9000000000000004</v>
      </c>
      <c r="P13" s="18">
        <v>2.5</v>
      </c>
      <c r="Q13" s="18">
        <v>7</v>
      </c>
      <c r="R13" s="18">
        <v>3</v>
      </c>
      <c r="S13" s="41">
        <f>SUM(T13:U13)</f>
        <v>18.52</v>
      </c>
      <c r="T13" s="91">
        <v>9.11</v>
      </c>
      <c r="U13" s="91">
        <v>9.41</v>
      </c>
      <c r="V13" s="41">
        <f>SUM(W13:Y13)</f>
        <v>27.78</v>
      </c>
      <c r="W13" s="91">
        <v>9.2200000000000006</v>
      </c>
      <c r="X13" s="91">
        <v>9.3000000000000007</v>
      </c>
      <c r="Y13" s="91">
        <v>9.26</v>
      </c>
      <c r="AA13" s="2">
        <f t="shared" si="0"/>
        <v>0.92599999999999993</v>
      </c>
      <c r="AB13" s="2">
        <f t="shared" si="1"/>
        <v>0.91099999999999992</v>
      </c>
      <c r="AC13" s="2">
        <f t="shared" si="2"/>
        <v>0.94100000000000006</v>
      </c>
      <c r="AD13" s="2">
        <f t="shared" si="3"/>
        <v>0.92600000000000005</v>
      </c>
      <c r="AE13" s="2">
        <f t="shared" si="4"/>
        <v>0.92200000000000004</v>
      </c>
      <c r="AF13" s="2">
        <f t="shared" si="5"/>
        <v>0.93</v>
      </c>
      <c r="AG13" s="2">
        <f t="shared" si="6"/>
        <v>0.92599999999999993</v>
      </c>
    </row>
    <row r="14" spans="1:33" s="16" customFormat="1" ht="78.75" x14ac:dyDescent="0.25">
      <c r="A14" s="3">
        <v>9</v>
      </c>
      <c r="B14" s="19" t="s">
        <v>38</v>
      </c>
      <c r="C14" s="19" t="s">
        <v>37</v>
      </c>
      <c r="D14" s="19">
        <v>3806000717</v>
      </c>
      <c r="E14" s="41">
        <f>F14+K14+S14+V14</f>
        <v>98.43</v>
      </c>
      <c r="F14" s="41">
        <f>G14+H14+I14+J14</f>
        <v>19.240000000000002</v>
      </c>
      <c r="G14" s="41">
        <f>5.99+0.25</f>
        <v>6.24</v>
      </c>
      <c r="H14" s="41">
        <v>10</v>
      </c>
      <c r="I14" s="41">
        <v>3</v>
      </c>
      <c r="J14" s="41">
        <v>0</v>
      </c>
      <c r="K14" s="18">
        <v>30.799999999999997</v>
      </c>
      <c r="L14" s="18">
        <v>6</v>
      </c>
      <c r="M14" s="18">
        <v>4.5</v>
      </c>
      <c r="N14" s="18">
        <v>3</v>
      </c>
      <c r="O14" s="18">
        <v>4.9000000000000004</v>
      </c>
      <c r="P14" s="18">
        <v>2.9000000000000004</v>
      </c>
      <c r="Q14" s="18">
        <v>5</v>
      </c>
      <c r="R14" s="18">
        <v>4.5</v>
      </c>
      <c r="S14" s="41">
        <f t="shared" ref="S14:S23" si="7">SUM(T14:U14)</f>
        <v>19.579999999999998</v>
      </c>
      <c r="T14" s="91">
        <v>9.73</v>
      </c>
      <c r="U14" s="91">
        <v>9.85</v>
      </c>
      <c r="V14" s="41">
        <f t="shared" ref="V14:V23" si="8">SUM(W14:Y14)</f>
        <v>28.810000000000002</v>
      </c>
      <c r="W14" s="91">
        <v>9.11</v>
      </c>
      <c r="X14" s="91">
        <v>9.8800000000000008</v>
      </c>
      <c r="Y14" s="91">
        <v>9.82</v>
      </c>
      <c r="AA14" s="2">
        <f t="shared" si="0"/>
        <v>0.97900000000000009</v>
      </c>
      <c r="AB14" s="2">
        <f t="shared" si="1"/>
        <v>0.97300000000000009</v>
      </c>
      <c r="AC14" s="2">
        <f t="shared" si="2"/>
        <v>0.98499999999999999</v>
      </c>
      <c r="AD14" s="2">
        <f t="shared" si="3"/>
        <v>0.96033333333333337</v>
      </c>
      <c r="AE14" s="2">
        <f t="shared" si="4"/>
        <v>0.91099999999999992</v>
      </c>
      <c r="AF14" s="2">
        <f t="shared" si="5"/>
        <v>0.9880000000000001</v>
      </c>
      <c r="AG14" s="2">
        <f t="shared" si="6"/>
        <v>0.98199999999999998</v>
      </c>
    </row>
    <row r="15" spans="1:33" s="16" customFormat="1" ht="78.75" x14ac:dyDescent="0.25">
      <c r="A15" s="3">
        <v>11</v>
      </c>
      <c r="B15" s="19" t="s">
        <v>560</v>
      </c>
      <c r="C15" s="19" t="s">
        <v>561</v>
      </c>
      <c r="D15" s="19">
        <v>3806009276</v>
      </c>
      <c r="E15" s="41">
        <v>88.400300000000001</v>
      </c>
      <c r="F15" s="41">
        <v>18.61</v>
      </c>
      <c r="G15" s="41">
        <v>6.61</v>
      </c>
      <c r="H15" s="41">
        <v>9.5</v>
      </c>
      <c r="I15" s="41">
        <v>2.5</v>
      </c>
      <c r="J15" s="41">
        <v>0</v>
      </c>
      <c r="K15" s="18">
        <v>25.800000000000004</v>
      </c>
      <c r="L15" s="18">
        <v>5</v>
      </c>
      <c r="M15" s="18">
        <v>6.5</v>
      </c>
      <c r="N15" s="18">
        <v>2.6000000000000005</v>
      </c>
      <c r="O15" s="18">
        <v>0</v>
      </c>
      <c r="P15" s="18">
        <v>4.7000000000000011</v>
      </c>
      <c r="Q15" s="18">
        <v>7</v>
      </c>
      <c r="R15" s="18">
        <v>0</v>
      </c>
      <c r="S15" s="41">
        <f t="shared" si="7"/>
        <v>19.2</v>
      </c>
      <c r="T15" s="91">
        <v>9.6</v>
      </c>
      <c r="U15" s="91">
        <v>9.6</v>
      </c>
      <c r="V15" s="41">
        <f t="shared" si="8"/>
        <v>28.490000000000002</v>
      </c>
      <c r="W15" s="91">
        <v>9.33</v>
      </c>
      <c r="X15" s="91">
        <v>9.58</v>
      </c>
      <c r="Y15" s="91">
        <v>9.58</v>
      </c>
      <c r="AA15" s="2">
        <f t="shared" si="0"/>
        <v>0.96</v>
      </c>
      <c r="AB15" s="2">
        <f t="shared" si="1"/>
        <v>0.96</v>
      </c>
      <c r="AC15" s="2">
        <f t="shared" si="2"/>
        <v>0.96</v>
      </c>
      <c r="AD15" s="2">
        <f t="shared" si="3"/>
        <v>0.94966666666666677</v>
      </c>
      <c r="AE15" s="2">
        <f t="shared" si="4"/>
        <v>0.93300000000000005</v>
      </c>
      <c r="AF15" s="2">
        <f t="shared" si="5"/>
        <v>0.95799999999999996</v>
      </c>
      <c r="AG15" s="2">
        <f t="shared" si="6"/>
        <v>0.95799999999999996</v>
      </c>
    </row>
    <row r="16" spans="1:33" s="16" customFormat="1" ht="78.75" x14ac:dyDescent="0.25">
      <c r="A16" s="3">
        <v>12</v>
      </c>
      <c r="B16" s="19" t="s">
        <v>562</v>
      </c>
      <c r="C16" s="19" t="s">
        <v>563</v>
      </c>
      <c r="D16" s="19">
        <v>3806000724</v>
      </c>
      <c r="E16" s="41">
        <f>F16+K16+S16+V16</f>
        <v>103.69</v>
      </c>
      <c r="F16" s="41">
        <f>G16+H16+I16+J16</f>
        <v>22.259999999999998</v>
      </c>
      <c r="G16" s="41">
        <f>8.01-0.25</f>
        <v>7.76</v>
      </c>
      <c r="H16" s="41">
        <v>10</v>
      </c>
      <c r="I16" s="41">
        <v>4.5</v>
      </c>
      <c r="J16" s="41">
        <v>0</v>
      </c>
      <c r="K16" s="18">
        <v>33.6</v>
      </c>
      <c r="L16" s="18">
        <v>7</v>
      </c>
      <c r="M16" s="18">
        <v>4.5</v>
      </c>
      <c r="N16" s="18">
        <v>4</v>
      </c>
      <c r="O16" s="18">
        <v>0</v>
      </c>
      <c r="P16" s="18">
        <v>5.1000000000000014</v>
      </c>
      <c r="Q16" s="18">
        <v>7</v>
      </c>
      <c r="R16" s="18">
        <v>6</v>
      </c>
      <c r="S16" s="41">
        <f t="shared" si="7"/>
        <v>19.28</v>
      </c>
      <c r="T16" s="91">
        <v>9.6300000000000008</v>
      </c>
      <c r="U16" s="91">
        <v>9.65</v>
      </c>
      <c r="V16" s="41">
        <f t="shared" si="8"/>
        <v>28.549999999999997</v>
      </c>
      <c r="W16" s="91">
        <v>9.1999999999999993</v>
      </c>
      <c r="X16" s="91">
        <v>9.6300000000000008</v>
      </c>
      <c r="Y16" s="91">
        <v>9.7200000000000006</v>
      </c>
      <c r="AA16" s="2">
        <f t="shared" si="0"/>
        <v>0.96400000000000008</v>
      </c>
      <c r="AB16" s="2">
        <f t="shared" si="1"/>
        <v>0.96300000000000008</v>
      </c>
      <c r="AC16" s="2">
        <f t="shared" si="2"/>
        <v>0.96500000000000008</v>
      </c>
      <c r="AD16" s="2">
        <f t="shared" si="3"/>
        <v>0.95166666666666666</v>
      </c>
      <c r="AE16" s="2">
        <f t="shared" si="4"/>
        <v>0.91999999999999993</v>
      </c>
      <c r="AF16" s="2">
        <f t="shared" si="5"/>
        <v>0.96300000000000008</v>
      </c>
      <c r="AG16" s="2">
        <f t="shared" si="6"/>
        <v>0.97200000000000009</v>
      </c>
    </row>
    <row r="17" spans="1:33" s="16" customFormat="1" ht="47.25" x14ac:dyDescent="0.25">
      <c r="A17" s="3">
        <v>14</v>
      </c>
      <c r="B17" s="19" t="s">
        <v>566</v>
      </c>
      <c r="C17" s="19" t="s">
        <v>567</v>
      </c>
      <c r="D17" s="19">
        <v>3806000932</v>
      </c>
      <c r="E17" s="41">
        <v>100.99770000000001</v>
      </c>
      <c r="F17" s="41">
        <v>20.53</v>
      </c>
      <c r="G17" s="41">
        <v>8.0300000000000011</v>
      </c>
      <c r="H17" s="41">
        <v>10</v>
      </c>
      <c r="I17" s="41">
        <v>2.5</v>
      </c>
      <c r="J17" s="41">
        <v>0</v>
      </c>
      <c r="K17" s="41">
        <v>34.85</v>
      </c>
      <c r="L17" s="41">
        <v>6</v>
      </c>
      <c r="M17" s="41">
        <v>7.5</v>
      </c>
      <c r="N17" s="41">
        <v>9.6000000000000014</v>
      </c>
      <c r="O17" s="41">
        <v>3.2</v>
      </c>
      <c r="P17" s="41">
        <v>3.8000000000000003</v>
      </c>
      <c r="Q17" s="41">
        <v>4</v>
      </c>
      <c r="R17" s="41">
        <v>0.75</v>
      </c>
      <c r="S17" s="41">
        <f t="shared" si="7"/>
        <v>19.04</v>
      </c>
      <c r="T17" s="91">
        <v>9.4700000000000006</v>
      </c>
      <c r="U17" s="91">
        <v>9.57</v>
      </c>
      <c r="V17" s="41">
        <f t="shared" si="8"/>
        <v>28.19</v>
      </c>
      <c r="W17" s="91">
        <v>9.15</v>
      </c>
      <c r="X17" s="91">
        <v>9.4700000000000006</v>
      </c>
      <c r="Y17" s="91">
        <v>9.57</v>
      </c>
      <c r="AA17" s="2">
        <f t="shared" si="0"/>
        <v>0.95200000000000007</v>
      </c>
      <c r="AB17" s="2">
        <f t="shared" si="1"/>
        <v>0.94700000000000006</v>
      </c>
      <c r="AC17" s="2">
        <f t="shared" si="2"/>
        <v>0.95700000000000007</v>
      </c>
      <c r="AD17" s="2">
        <f t="shared" si="3"/>
        <v>0.93966666666666665</v>
      </c>
      <c r="AE17" s="2">
        <f t="shared" si="4"/>
        <v>0.91500000000000004</v>
      </c>
      <c r="AF17" s="2">
        <f t="shared" si="5"/>
        <v>0.94700000000000006</v>
      </c>
      <c r="AG17" s="2">
        <f t="shared" si="6"/>
        <v>0.95700000000000007</v>
      </c>
    </row>
    <row r="18" spans="1:33" s="2" customFormat="1" ht="47.25" x14ac:dyDescent="0.25">
      <c r="A18" s="3">
        <v>15</v>
      </c>
      <c r="B18" s="3" t="s">
        <v>568</v>
      </c>
      <c r="C18" s="3" t="s">
        <v>569</v>
      </c>
      <c r="D18" s="3">
        <v>3806000837</v>
      </c>
      <c r="E18" s="45">
        <v>109.55714285714285</v>
      </c>
      <c r="F18" s="45">
        <v>28.7</v>
      </c>
      <c r="G18" s="45">
        <v>8.6999999999999993</v>
      </c>
      <c r="H18" s="45">
        <v>9</v>
      </c>
      <c r="I18" s="45">
        <v>6</v>
      </c>
      <c r="J18" s="45">
        <v>5</v>
      </c>
      <c r="K18" s="45">
        <v>32</v>
      </c>
      <c r="L18" s="45">
        <v>6</v>
      </c>
      <c r="M18" s="45">
        <v>10</v>
      </c>
      <c r="N18" s="45">
        <v>5</v>
      </c>
      <c r="O18" s="45">
        <v>0</v>
      </c>
      <c r="P18" s="45">
        <v>2.5</v>
      </c>
      <c r="Q18" s="45">
        <v>2</v>
      </c>
      <c r="R18" s="45">
        <v>6.5</v>
      </c>
      <c r="S18" s="45">
        <f t="shared" si="7"/>
        <v>19.714285714285715</v>
      </c>
      <c r="T18" s="90">
        <v>9.8095238095238084</v>
      </c>
      <c r="U18" s="90">
        <v>9.9047619047619051</v>
      </c>
      <c r="V18" s="45">
        <f t="shared" si="8"/>
        <v>29.142857142857146</v>
      </c>
      <c r="W18" s="90">
        <v>9.4285714285714288</v>
      </c>
      <c r="X18" s="90">
        <v>9.9047619047619051</v>
      </c>
      <c r="Y18" s="90">
        <v>9.8095238095238084</v>
      </c>
      <c r="AA18" s="2">
        <f t="shared" si="0"/>
        <v>0.98571428571428565</v>
      </c>
      <c r="AB18" s="2">
        <f t="shared" si="1"/>
        <v>0.9809523809523808</v>
      </c>
      <c r="AC18" s="2">
        <f t="shared" si="2"/>
        <v>0.99047619047619051</v>
      </c>
      <c r="AD18" s="2">
        <f t="shared" si="3"/>
        <v>0.97142857142857142</v>
      </c>
      <c r="AE18" s="2">
        <f t="shared" si="4"/>
        <v>0.94285714285714284</v>
      </c>
      <c r="AF18" s="2">
        <f t="shared" si="5"/>
        <v>0.99047619047619051</v>
      </c>
      <c r="AG18" s="2">
        <f t="shared" si="6"/>
        <v>0.9809523809523808</v>
      </c>
    </row>
    <row r="19" spans="1:33" s="16" customFormat="1" ht="63" x14ac:dyDescent="0.25">
      <c r="A19" s="3">
        <v>16</v>
      </c>
      <c r="B19" s="19" t="s">
        <v>570</v>
      </c>
      <c r="C19" s="19" t="s">
        <v>571</v>
      </c>
      <c r="D19" s="19">
        <v>3814023059</v>
      </c>
      <c r="E19" s="41">
        <v>84.247099999999989</v>
      </c>
      <c r="F19" s="41">
        <v>22.25</v>
      </c>
      <c r="G19" s="41">
        <v>8.25</v>
      </c>
      <c r="H19" s="41">
        <v>10</v>
      </c>
      <c r="I19" s="41">
        <v>4</v>
      </c>
      <c r="J19" s="41">
        <v>0</v>
      </c>
      <c r="K19" s="41">
        <v>20.25</v>
      </c>
      <c r="L19" s="41">
        <v>2</v>
      </c>
      <c r="M19" s="41">
        <v>4</v>
      </c>
      <c r="N19" s="41">
        <v>2.4</v>
      </c>
      <c r="O19" s="41">
        <v>0</v>
      </c>
      <c r="P19" s="41">
        <v>1.6</v>
      </c>
      <c r="Q19" s="41">
        <v>5</v>
      </c>
      <c r="R19" s="41">
        <v>5.25</v>
      </c>
      <c r="S19" s="41">
        <f t="shared" si="7"/>
        <v>17.87</v>
      </c>
      <c r="T19" s="91">
        <v>9.24</v>
      </c>
      <c r="U19" s="91">
        <v>8.6300000000000008</v>
      </c>
      <c r="V19" s="41">
        <f t="shared" si="8"/>
        <v>27.66</v>
      </c>
      <c r="W19" s="91">
        <v>8.84</v>
      </c>
      <c r="X19" s="91">
        <v>9.1199999999999992</v>
      </c>
      <c r="Y19" s="91">
        <v>9.6999999999999993</v>
      </c>
      <c r="AA19" s="2">
        <f t="shared" si="0"/>
        <v>0.89350000000000007</v>
      </c>
      <c r="AB19" s="2">
        <f t="shared" si="1"/>
        <v>0.92400000000000004</v>
      </c>
      <c r="AC19" s="2">
        <f t="shared" si="2"/>
        <v>0.8630000000000001</v>
      </c>
      <c r="AD19" s="2">
        <f t="shared" si="3"/>
        <v>0.92200000000000004</v>
      </c>
      <c r="AE19" s="2">
        <f t="shared" si="4"/>
        <v>0.88400000000000001</v>
      </c>
      <c r="AF19" s="2">
        <f t="shared" si="5"/>
        <v>0.91199999999999992</v>
      </c>
      <c r="AG19" s="2">
        <f t="shared" si="6"/>
        <v>0.97</v>
      </c>
    </row>
    <row r="20" spans="1:33" s="16" customFormat="1" ht="78.75" x14ac:dyDescent="0.25">
      <c r="A20" s="3">
        <v>17</v>
      </c>
      <c r="B20" s="19" t="s">
        <v>572</v>
      </c>
      <c r="C20" s="19" t="s">
        <v>573</v>
      </c>
      <c r="D20" s="19">
        <v>3806000700</v>
      </c>
      <c r="E20" s="41">
        <f>F20+K20+S20+V20</f>
        <v>104.22</v>
      </c>
      <c r="F20" s="41">
        <f>G20+H20+I20+J20</f>
        <v>21.66</v>
      </c>
      <c r="G20" s="41">
        <f>7.91-0.25</f>
        <v>7.66</v>
      </c>
      <c r="H20" s="41">
        <v>9.5</v>
      </c>
      <c r="I20" s="41">
        <v>4.5</v>
      </c>
      <c r="J20" s="41">
        <v>0</v>
      </c>
      <c r="K20" s="41">
        <v>35.900000000000006</v>
      </c>
      <c r="L20" s="41">
        <v>7</v>
      </c>
      <c r="M20" s="41">
        <v>5.5</v>
      </c>
      <c r="N20" s="41">
        <v>5.8000000000000007</v>
      </c>
      <c r="O20" s="41">
        <v>0</v>
      </c>
      <c r="P20" s="41">
        <v>4.6000000000000014</v>
      </c>
      <c r="Q20" s="41">
        <v>7</v>
      </c>
      <c r="R20" s="41">
        <v>6</v>
      </c>
      <c r="S20" s="41">
        <f t="shared" si="7"/>
        <v>18.689999999999998</v>
      </c>
      <c r="T20" s="91">
        <v>9.3699999999999992</v>
      </c>
      <c r="U20" s="91">
        <v>9.32</v>
      </c>
      <c r="V20" s="41">
        <f t="shared" si="8"/>
        <v>27.97</v>
      </c>
      <c r="W20" s="91">
        <v>9.23</v>
      </c>
      <c r="X20" s="91">
        <v>9.39</v>
      </c>
      <c r="Y20" s="91">
        <v>9.35</v>
      </c>
      <c r="AA20" s="2">
        <f t="shared" si="0"/>
        <v>0.9345</v>
      </c>
      <c r="AB20" s="2">
        <f t="shared" si="1"/>
        <v>0.93699999999999994</v>
      </c>
      <c r="AC20" s="2">
        <f t="shared" si="2"/>
        <v>0.93200000000000005</v>
      </c>
      <c r="AD20" s="2">
        <f t="shared" si="3"/>
        <v>0.93233333333333335</v>
      </c>
      <c r="AE20" s="2">
        <f t="shared" si="4"/>
        <v>0.92300000000000004</v>
      </c>
      <c r="AF20" s="2">
        <f t="shared" si="5"/>
        <v>0.93900000000000006</v>
      </c>
      <c r="AG20" s="2">
        <f t="shared" si="6"/>
        <v>0.93499999999999994</v>
      </c>
    </row>
    <row r="21" spans="1:33" s="16" customFormat="1" ht="78.75" x14ac:dyDescent="0.25">
      <c r="A21" s="3">
        <v>18</v>
      </c>
      <c r="B21" s="19" t="s">
        <v>42</v>
      </c>
      <c r="C21" s="19" t="s">
        <v>41</v>
      </c>
      <c r="D21" s="19">
        <v>3806000749</v>
      </c>
      <c r="E21" s="41">
        <v>83.536799999999999</v>
      </c>
      <c r="F21" s="41">
        <v>18.46</v>
      </c>
      <c r="G21" s="41">
        <v>7.46</v>
      </c>
      <c r="H21" s="41">
        <v>9.5</v>
      </c>
      <c r="I21" s="41">
        <v>1.5</v>
      </c>
      <c r="J21" s="41">
        <v>0</v>
      </c>
      <c r="K21" s="41">
        <v>25.45</v>
      </c>
      <c r="L21" s="41">
        <v>5</v>
      </c>
      <c r="M21" s="41">
        <v>5.5</v>
      </c>
      <c r="N21" s="41">
        <v>0.60000000000000009</v>
      </c>
      <c r="O21" s="41">
        <v>6.6</v>
      </c>
      <c r="P21" s="41">
        <v>4</v>
      </c>
      <c r="Q21" s="41">
        <v>3</v>
      </c>
      <c r="R21" s="41">
        <v>0.75</v>
      </c>
      <c r="S21" s="41">
        <f t="shared" si="7"/>
        <v>16.7</v>
      </c>
      <c r="T21" s="91">
        <v>8.33</v>
      </c>
      <c r="U21" s="91">
        <v>8.3699999999999992</v>
      </c>
      <c r="V21" s="41">
        <f t="shared" si="8"/>
        <v>26.16</v>
      </c>
      <c r="W21" s="91">
        <v>8.42</v>
      </c>
      <c r="X21" s="91">
        <v>8.9700000000000006</v>
      </c>
      <c r="Y21" s="91">
        <v>8.77</v>
      </c>
      <c r="AA21" s="2">
        <f t="shared" si="0"/>
        <v>0.83499999999999996</v>
      </c>
      <c r="AB21" s="2">
        <f t="shared" si="1"/>
        <v>0.83299999999999996</v>
      </c>
      <c r="AC21" s="2">
        <f t="shared" si="2"/>
        <v>0.83699999999999997</v>
      </c>
      <c r="AD21" s="2">
        <f t="shared" si="3"/>
        <v>0.87199999999999989</v>
      </c>
      <c r="AE21" s="2">
        <f t="shared" si="4"/>
        <v>0.84199999999999997</v>
      </c>
      <c r="AF21" s="2">
        <f t="shared" si="5"/>
        <v>0.89700000000000002</v>
      </c>
      <c r="AG21" s="2">
        <f t="shared" si="6"/>
        <v>0.877</v>
      </c>
    </row>
    <row r="22" spans="1:33" s="16" customFormat="1" ht="78.75" x14ac:dyDescent="0.25">
      <c r="A22" s="3">
        <v>19</v>
      </c>
      <c r="B22" s="19" t="s">
        <v>574</v>
      </c>
      <c r="C22" s="19" t="s">
        <v>73</v>
      </c>
      <c r="D22" s="19">
        <v>3806000690</v>
      </c>
      <c r="E22" s="41">
        <f>F22+K22+S22+V22</f>
        <v>93.16</v>
      </c>
      <c r="F22" s="41">
        <f>G22+H22+I22+J22</f>
        <v>12.66</v>
      </c>
      <c r="G22" s="41">
        <f>5.91+0.25</f>
        <v>6.16</v>
      </c>
      <c r="H22" s="41">
        <v>5</v>
      </c>
      <c r="I22" s="41">
        <v>1.5</v>
      </c>
      <c r="J22" s="41">
        <v>0</v>
      </c>
      <c r="K22" s="41">
        <v>34.5</v>
      </c>
      <c r="L22" s="41">
        <v>6</v>
      </c>
      <c r="M22" s="41">
        <v>7.5</v>
      </c>
      <c r="N22" s="41">
        <v>3</v>
      </c>
      <c r="O22" s="41">
        <v>1.7</v>
      </c>
      <c r="P22" s="41">
        <v>4.3000000000000007</v>
      </c>
      <c r="Q22" s="41">
        <v>6</v>
      </c>
      <c r="R22" s="41">
        <v>6</v>
      </c>
      <c r="S22" s="41">
        <f t="shared" si="7"/>
        <v>18.7</v>
      </c>
      <c r="T22" s="91">
        <v>9.41</v>
      </c>
      <c r="U22" s="91">
        <v>9.2899999999999991</v>
      </c>
      <c r="V22" s="41">
        <f t="shared" si="8"/>
        <v>27.3</v>
      </c>
      <c r="W22" s="91">
        <v>8.92</v>
      </c>
      <c r="X22" s="91">
        <v>9.15</v>
      </c>
      <c r="Y22" s="91">
        <v>9.23</v>
      </c>
      <c r="AA22" s="2">
        <f t="shared" si="0"/>
        <v>0.93500000000000005</v>
      </c>
      <c r="AB22" s="2">
        <f t="shared" si="1"/>
        <v>0.94100000000000006</v>
      </c>
      <c r="AC22" s="2">
        <f t="shared" si="2"/>
        <v>0.92899999999999994</v>
      </c>
      <c r="AD22" s="2">
        <f t="shared" si="3"/>
        <v>0.91</v>
      </c>
      <c r="AE22" s="2">
        <f t="shared" si="4"/>
        <v>0.89200000000000002</v>
      </c>
      <c r="AF22" s="2">
        <f t="shared" si="5"/>
        <v>0.91500000000000004</v>
      </c>
      <c r="AG22" s="2">
        <f t="shared" si="6"/>
        <v>0.92300000000000004</v>
      </c>
    </row>
    <row r="23" spans="1:33" s="27" customFormat="1" ht="78.75" x14ac:dyDescent="0.25">
      <c r="A23" s="3">
        <v>20</v>
      </c>
      <c r="B23" s="28" t="s">
        <v>575</v>
      </c>
      <c r="C23" s="28" t="s">
        <v>576</v>
      </c>
      <c r="D23" s="28">
        <v>3806000883</v>
      </c>
      <c r="E23" s="63">
        <v>73.001499999999993</v>
      </c>
      <c r="F23" s="63">
        <v>15.25</v>
      </c>
      <c r="G23" s="63">
        <v>3.75</v>
      </c>
      <c r="H23" s="63">
        <v>10</v>
      </c>
      <c r="I23" s="63">
        <v>1.5</v>
      </c>
      <c r="J23" s="63">
        <v>0</v>
      </c>
      <c r="K23" s="63">
        <v>18.8</v>
      </c>
      <c r="L23" s="63">
        <v>8</v>
      </c>
      <c r="M23" s="63">
        <v>6</v>
      </c>
      <c r="N23" s="63">
        <v>0</v>
      </c>
      <c r="O23" s="63">
        <v>0</v>
      </c>
      <c r="P23" s="63">
        <v>2.2999999999999998</v>
      </c>
      <c r="Q23" s="63">
        <v>2.5</v>
      </c>
      <c r="R23" s="63">
        <v>0</v>
      </c>
      <c r="S23" s="63">
        <f t="shared" si="7"/>
        <v>19.12</v>
      </c>
      <c r="T23" s="92">
        <v>9.5500000000000007</v>
      </c>
      <c r="U23" s="92">
        <v>9.57</v>
      </c>
      <c r="V23" s="63">
        <f t="shared" si="8"/>
        <v>23.83</v>
      </c>
      <c r="W23" s="92">
        <v>4.34</v>
      </c>
      <c r="X23" s="92">
        <v>9.73</v>
      </c>
      <c r="Y23" s="92">
        <v>9.76</v>
      </c>
      <c r="AA23" s="2">
        <f t="shared" si="0"/>
        <v>0.95600000000000007</v>
      </c>
      <c r="AB23" s="2">
        <f t="shared" si="1"/>
        <v>0.95500000000000007</v>
      </c>
      <c r="AC23" s="2">
        <f t="shared" si="2"/>
        <v>0.95700000000000007</v>
      </c>
      <c r="AD23" s="2">
        <f t="shared" si="3"/>
        <v>0.79433333333333334</v>
      </c>
      <c r="AE23" s="2">
        <f t="shared" si="4"/>
        <v>0.434</v>
      </c>
      <c r="AF23" s="2">
        <f t="shared" si="5"/>
        <v>0.97300000000000009</v>
      </c>
      <c r="AG23" s="2">
        <f t="shared" si="6"/>
        <v>0.97599999999999998</v>
      </c>
    </row>
    <row r="24" spans="1:33" x14ac:dyDescent="0.25">
      <c r="E24" s="103">
        <f>AVERAGE(E6:E23)</f>
        <v>100.47717750600454</v>
      </c>
      <c r="F24" s="103">
        <f t="shared" ref="F24:Y24" si="9">AVERAGE(F6:F23)</f>
        <v>22.957222222222224</v>
      </c>
      <c r="G24" s="103">
        <f t="shared" si="9"/>
        <v>7.6794444444444441</v>
      </c>
      <c r="H24" s="103">
        <f t="shared" si="9"/>
        <v>9.0277777777777786</v>
      </c>
      <c r="I24" s="103">
        <f t="shared" si="9"/>
        <v>3.9722222222222223</v>
      </c>
      <c r="J24" s="103">
        <f t="shared" si="9"/>
        <v>2.2777777777777777</v>
      </c>
      <c r="K24" s="103">
        <f t="shared" si="9"/>
        <v>31.158333333333328</v>
      </c>
      <c r="L24" s="103">
        <f t="shared" si="9"/>
        <v>6.333333333333333</v>
      </c>
      <c r="M24" s="103">
        <f t="shared" si="9"/>
        <v>6.333333333333333</v>
      </c>
      <c r="N24" s="103">
        <f t="shared" si="9"/>
        <v>4.166666666666667</v>
      </c>
      <c r="O24" s="103">
        <f t="shared" si="9"/>
        <v>2.1833333333333331</v>
      </c>
      <c r="P24" s="103">
        <f t="shared" si="9"/>
        <v>3.5166666666666666</v>
      </c>
      <c r="Q24" s="103">
        <f t="shared" si="9"/>
        <v>3.9722222222222223</v>
      </c>
      <c r="R24" s="103">
        <f t="shared" si="9"/>
        <v>4.6527777777777777</v>
      </c>
      <c r="S24" s="103">
        <f t="shared" si="9"/>
        <v>19.161379169139121</v>
      </c>
      <c r="T24" s="103">
        <f t="shared" si="9"/>
        <v>9.5868712718719689</v>
      </c>
      <c r="U24" s="103">
        <f t="shared" si="9"/>
        <v>9.57450789726715</v>
      </c>
      <c r="V24" s="103">
        <f t="shared" si="9"/>
        <v>28.28782055908761</v>
      </c>
      <c r="W24" s="103">
        <f t="shared" si="9"/>
        <v>9.0266144916553834</v>
      </c>
      <c r="X24" s="103">
        <f t="shared" si="9"/>
        <v>9.6241862598402506</v>
      </c>
      <c r="Y24" s="103">
        <f t="shared" si="9"/>
        <v>9.6370198075919671</v>
      </c>
      <c r="AA24" s="1">
        <f>AVERAGE(AA6:AA23)</f>
        <v>0.95806895845695594</v>
      </c>
      <c r="AB24" s="1">
        <f t="shared" ref="AB24:AG24" si="10">AVERAGE(AB6:AB23)</f>
        <v>0.95868712718719662</v>
      </c>
      <c r="AC24" s="1">
        <f t="shared" si="10"/>
        <v>0.95745078972671527</v>
      </c>
      <c r="AD24" s="1">
        <f t="shared" si="10"/>
        <v>0.94292735196958688</v>
      </c>
      <c r="AE24" s="1">
        <f t="shared" si="10"/>
        <v>0.90266144916553848</v>
      </c>
      <c r="AF24" s="1">
        <f t="shared" si="10"/>
        <v>0.96241862598402506</v>
      </c>
      <c r="AG24" s="1">
        <f t="shared" si="10"/>
        <v>0.96370198075919666</v>
      </c>
    </row>
  </sheetData>
  <mergeCells count="14">
    <mergeCell ref="E1:E4"/>
    <mergeCell ref="F1:Y1"/>
    <mergeCell ref="A2:A3"/>
    <mergeCell ref="B2:B3"/>
    <mergeCell ref="C2:C3"/>
    <mergeCell ref="D2:D3"/>
    <mergeCell ref="F2:J2"/>
    <mergeCell ref="K2:R2"/>
    <mergeCell ref="S2:U2"/>
    <mergeCell ref="V2:Y2"/>
    <mergeCell ref="F3:J3"/>
    <mergeCell ref="K3:R3"/>
    <mergeCell ref="S3:U3"/>
    <mergeCell ref="V3:Y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opLeftCell="D4" zoomScale="86" zoomScaleNormal="86" workbookViewId="0">
      <selection activeCell="AA19" sqref="AA19:AG19"/>
    </sheetView>
  </sheetViews>
  <sheetFormatPr defaultRowHeight="12.75" x14ac:dyDescent="0.2"/>
  <cols>
    <col min="1" max="1" width="9.140625" style="48"/>
    <col min="2" max="2" width="42.85546875" style="48" customWidth="1"/>
    <col min="3" max="3" width="29.28515625" style="48" customWidth="1"/>
    <col min="4" max="4" width="14.7109375" style="48" customWidth="1"/>
    <col min="5" max="16384" width="9.140625" style="48"/>
  </cols>
  <sheetData>
    <row r="1" spans="1:33" ht="63" hidden="1" customHeight="1" x14ac:dyDescent="0.2">
      <c r="A1" s="46" t="s">
        <v>2030</v>
      </c>
      <c r="B1" s="47"/>
      <c r="C1" s="47"/>
      <c r="D1" s="47"/>
      <c r="E1" s="135" t="s">
        <v>31</v>
      </c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</row>
    <row r="2" spans="1:33" ht="78.75" customHeight="1" x14ac:dyDescent="0.2">
      <c r="A2" s="138" t="s">
        <v>29</v>
      </c>
      <c r="B2" s="140" t="s">
        <v>28</v>
      </c>
      <c r="C2" s="142" t="s">
        <v>27</v>
      </c>
      <c r="D2" s="142" t="s">
        <v>26</v>
      </c>
      <c r="E2" s="135"/>
      <c r="F2" s="137" t="s">
        <v>25</v>
      </c>
      <c r="G2" s="137"/>
      <c r="H2" s="137"/>
      <c r="I2" s="137"/>
      <c r="J2" s="137"/>
      <c r="K2" s="137" t="s">
        <v>24</v>
      </c>
      <c r="L2" s="137"/>
      <c r="M2" s="137"/>
      <c r="N2" s="137"/>
      <c r="O2" s="137"/>
      <c r="P2" s="137"/>
      <c r="Q2" s="137"/>
      <c r="R2" s="137"/>
      <c r="S2" s="137" t="s">
        <v>23</v>
      </c>
      <c r="T2" s="137"/>
      <c r="U2" s="137"/>
      <c r="V2" s="137" t="s">
        <v>22</v>
      </c>
      <c r="W2" s="137"/>
      <c r="X2" s="137"/>
      <c r="Y2" s="137"/>
    </row>
    <row r="3" spans="1:33" ht="15.75" customHeight="1" x14ac:dyDescent="0.2">
      <c r="A3" s="139"/>
      <c r="B3" s="141"/>
      <c r="C3" s="142"/>
      <c r="D3" s="142"/>
      <c r="E3" s="135"/>
      <c r="F3" s="134" t="s">
        <v>20</v>
      </c>
      <c r="G3" s="134"/>
      <c r="H3" s="134"/>
      <c r="I3" s="134"/>
      <c r="J3" s="134"/>
      <c r="K3" s="134" t="s">
        <v>20</v>
      </c>
      <c r="L3" s="134"/>
      <c r="M3" s="134"/>
      <c r="N3" s="134"/>
      <c r="O3" s="134"/>
      <c r="P3" s="134"/>
      <c r="Q3" s="134"/>
      <c r="R3" s="134"/>
      <c r="S3" s="134" t="s">
        <v>20</v>
      </c>
      <c r="T3" s="134"/>
      <c r="U3" s="134"/>
      <c r="V3" s="134" t="s">
        <v>20</v>
      </c>
      <c r="W3" s="134"/>
      <c r="X3" s="134"/>
      <c r="Y3" s="134"/>
    </row>
    <row r="4" spans="1:33" ht="93" customHeight="1" x14ac:dyDescent="0.2">
      <c r="A4" s="49"/>
      <c r="B4" s="50"/>
      <c r="C4" s="51"/>
      <c r="D4" s="51"/>
      <c r="E4" s="135"/>
      <c r="F4" s="52" t="s">
        <v>6</v>
      </c>
      <c r="G4" s="53" t="s">
        <v>19</v>
      </c>
      <c r="H4" s="53" t="s">
        <v>16</v>
      </c>
      <c r="I4" s="53" t="s">
        <v>18</v>
      </c>
      <c r="J4" s="53" t="s">
        <v>17</v>
      </c>
      <c r="K4" s="52" t="s">
        <v>6</v>
      </c>
      <c r="L4" s="53" t="s">
        <v>13</v>
      </c>
      <c r="M4" s="53" t="s">
        <v>10</v>
      </c>
      <c r="N4" s="53" t="s">
        <v>11</v>
      </c>
      <c r="O4" s="53" t="s">
        <v>15</v>
      </c>
      <c r="P4" s="53" t="s">
        <v>12</v>
      </c>
      <c r="Q4" s="53" t="s">
        <v>14</v>
      </c>
      <c r="R4" s="53" t="s">
        <v>9</v>
      </c>
      <c r="S4" s="52" t="s">
        <v>6</v>
      </c>
      <c r="T4" s="53" t="s">
        <v>7</v>
      </c>
      <c r="U4" s="53" t="s">
        <v>8</v>
      </c>
      <c r="V4" s="52" t="s">
        <v>6</v>
      </c>
      <c r="W4" s="53" t="s">
        <v>3</v>
      </c>
      <c r="X4" s="53" t="s">
        <v>4</v>
      </c>
      <c r="Y4" s="53" t="s">
        <v>5</v>
      </c>
    </row>
    <row r="5" spans="1:33" x14ac:dyDescent="0.2">
      <c r="A5" s="49"/>
      <c r="B5" s="50"/>
      <c r="C5" s="51"/>
      <c r="D5" s="51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33" s="56" customFormat="1" ht="38.25" x14ac:dyDescent="0.2">
      <c r="A6" s="55">
        <v>1</v>
      </c>
      <c r="B6" s="59" t="s">
        <v>601</v>
      </c>
      <c r="C6" s="59" t="s">
        <v>602</v>
      </c>
      <c r="D6" s="72">
        <v>3814017680</v>
      </c>
      <c r="E6" s="81">
        <f t="shared" ref="E6:E18" si="0">F6+K6+S6+V6</f>
        <v>135.33339999999998</v>
      </c>
      <c r="F6" s="81">
        <v>33.666699999999999</v>
      </c>
      <c r="G6" s="81">
        <v>8.3332999999999995</v>
      </c>
      <c r="H6" s="81">
        <v>7.6666999999999996</v>
      </c>
      <c r="I6" s="81">
        <v>9</v>
      </c>
      <c r="J6" s="81">
        <v>8.6667000000000005</v>
      </c>
      <c r="K6" s="81">
        <v>58</v>
      </c>
      <c r="L6" s="81">
        <v>7.3333000000000004</v>
      </c>
      <c r="M6" s="81">
        <v>8.3332999999999995</v>
      </c>
      <c r="N6" s="81">
        <v>9</v>
      </c>
      <c r="O6" s="81">
        <v>8.6667000000000005</v>
      </c>
      <c r="P6" s="81">
        <v>8.6667000000000005</v>
      </c>
      <c r="Q6" s="81">
        <v>8.3332999999999995</v>
      </c>
      <c r="R6" s="81">
        <v>7.6666999999999996</v>
      </c>
      <c r="S6" s="81">
        <v>18.666699999999999</v>
      </c>
      <c r="T6" s="81">
        <v>9.6667000000000005</v>
      </c>
      <c r="U6" s="81">
        <v>9</v>
      </c>
      <c r="V6" s="81">
        <v>25</v>
      </c>
      <c r="W6" s="81">
        <v>8</v>
      </c>
      <c r="X6" s="81">
        <v>8.3332999999999995</v>
      </c>
      <c r="Y6" s="81">
        <v>8.6667000000000005</v>
      </c>
      <c r="AA6" s="56">
        <f>AVERAGE(AB6:AC6)</f>
        <v>0.93333500000000003</v>
      </c>
      <c r="AB6" s="56">
        <f>ABS(T6/10)</f>
        <v>0.96667000000000003</v>
      </c>
      <c r="AC6" s="56">
        <f>ABS(U6/10)</f>
        <v>0.9</v>
      </c>
      <c r="AD6" s="56">
        <f>AVERAGE(AE6:AG6)</f>
        <v>0.83333333333333337</v>
      </c>
      <c r="AE6" s="56">
        <f>ABS(W6/10)</f>
        <v>0.8</v>
      </c>
      <c r="AF6" s="56">
        <f>ABS(X6/10)</f>
        <v>0.8333299999999999</v>
      </c>
      <c r="AG6" s="56">
        <f>ABS(Y6/10)</f>
        <v>0.86667000000000005</v>
      </c>
    </row>
    <row r="7" spans="1:33" s="56" customFormat="1" ht="38.25" x14ac:dyDescent="0.2">
      <c r="A7" s="55">
        <v>2</v>
      </c>
      <c r="B7" s="57" t="s">
        <v>593</v>
      </c>
      <c r="C7" s="57" t="s">
        <v>594</v>
      </c>
      <c r="D7" s="71">
        <v>3814018690</v>
      </c>
      <c r="E7" s="82">
        <v>118.40485000000001</v>
      </c>
      <c r="F7" s="82">
        <v>34.095199999999998</v>
      </c>
      <c r="G7" s="82">
        <v>7.6189999999999998</v>
      </c>
      <c r="H7" s="82">
        <v>7.9523999999999999</v>
      </c>
      <c r="I7" s="82">
        <v>9.2380999999999993</v>
      </c>
      <c r="J7" s="82">
        <v>9.2857000000000003</v>
      </c>
      <c r="K7" s="82">
        <v>40.309550000000002</v>
      </c>
      <c r="L7" s="82">
        <v>6.5952500000000001</v>
      </c>
      <c r="M7" s="82">
        <v>7.5237999999999996</v>
      </c>
      <c r="N7" s="82">
        <v>7.3810000000000002</v>
      </c>
      <c r="O7" s="82">
        <v>3.2856999999999998</v>
      </c>
      <c r="P7" s="82">
        <v>9.2857000000000003</v>
      </c>
      <c r="Q7" s="82">
        <v>3.3332999999999999</v>
      </c>
      <c r="R7" s="82">
        <v>2.9047999999999998</v>
      </c>
      <c r="S7" s="82">
        <v>19.1905</v>
      </c>
      <c r="T7" s="82">
        <v>9.6667000000000005</v>
      </c>
      <c r="U7" s="82">
        <v>9.5237999999999996</v>
      </c>
      <c r="V7" s="82">
        <v>24.8096</v>
      </c>
      <c r="W7" s="82">
        <v>6.4762000000000004</v>
      </c>
      <c r="X7" s="82">
        <v>9.1428999999999991</v>
      </c>
      <c r="Y7" s="82">
        <v>9.1905000000000001</v>
      </c>
      <c r="AA7" s="56">
        <f t="shared" ref="AA7:AA18" si="1">AVERAGE(AB7:AC7)</f>
        <v>0.95952499999999996</v>
      </c>
      <c r="AB7" s="56">
        <f t="shared" ref="AB7:AB18" si="2">ABS(T7/10)</f>
        <v>0.96667000000000003</v>
      </c>
      <c r="AC7" s="56">
        <f t="shared" ref="AC7:AC18" si="3">ABS(U7/10)</f>
        <v>0.95238</v>
      </c>
      <c r="AD7" s="56">
        <f t="shared" ref="AD7:AD18" si="4">AVERAGE(AE7:AG7)</f>
        <v>0.82698666666666665</v>
      </c>
      <c r="AE7" s="56">
        <f t="shared" ref="AE7:AE18" si="5">ABS(W7/10)</f>
        <v>0.64762000000000008</v>
      </c>
      <c r="AF7" s="56">
        <f t="shared" ref="AF7:AF18" si="6">ABS(X7/10)</f>
        <v>0.91428999999999994</v>
      </c>
      <c r="AG7" s="56">
        <f t="shared" ref="AG7:AG18" si="7">ABS(Y7/10)</f>
        <v>0.91905000000000003</v>
      </c>
    </row>
    <row r="8" spans="1:33" s="58" customFormat="1" ht="38.25" x14ac:dyDescent="0.2">
      <c r="A8" s="55">
        <v>3</v>
      </c>
      <c r="B8" s="55" t="s">
        <v>589</v>
      </c>
      <c r="C8" s="55" t="s">
        <v>590</v>
      </c>
      <c r="D8" s="70">
        <v>3826000867</v>
      </c>
      <c r="E8" s="83">
        <f t="shared" si="0"/>
        <v>133.03829999999999</v>
      </c>
      <c r="F8" s="83">
        <v>30.461500000000001</v>
      </c>
      <c r="G8" s="83">
        <v>8.2308000000000003</v>
      </c>
      <c r="H8" s="83">
        <v>9.0769000000000002</v>
      </c>
      <c r="I8" s="83">
        <v>6.3845999999999998</v>
      </c>
      <c r="J8" s="83">
        <v>6.7691999999999997</v>
      </c>
      <c r="K8" s="83">
        <v>57.422999999999995</v>
      </c>
      <c r="L8" s="83">
        <v>6.5769000000000002</v>
      </c>
      <c r="M8" s="83">
        <v>8.0769000000000002</v>
      </c>
      <c r="N8" s="83">
        <v>9.7691999999999997</v>
      </c>
      <c r="O8" s="83">
        <v>8.8461999999999996</v>
      </c>
      <c r="P8" s="83">
        <v>9.7691999999999997</v>
      </c>
      <c r="Q8" s="83">
        <v>6.6154000000000002</v>
      </c>
      <c r="R8" s="83">
        <v>7.7691999999999997</v>
      </c>
      <c r="S8" s="83">
        <v>19.1538</v>
      </c>
      <c r="T8" s="83">
        <v>9.7691999999999997</v>
      </c>
      <c r="U8" s="83">
        <v>9.3846000000000007</v>
      </c>
      <c r="V8" s="83">
        <v>26</v>
      </c>
      <c r="W8" s="83">
        <v>6.7691999999999997</v>
      </c>
      <c r="X8" s="83">
        <v>9.3077000000000005</v>
      </c>
      <c r="Y8" s="83">
        <v>9.9230999999999998</v>
      </c>
      <c r="AA8" s="56">
        <f t="shared" si="1"/>
        <v>0.95769000000000004</v>
      </c>
      <c r="AB8" s="56">
        <f t="shared" si="2"/>
        <v>0.97692000000000001</v>
      </c>
      <c r="AC8" s="56">
        <f t="shared" si="3"/>
        <v>0.93846000000000007</v>
      </c>
      <c r="AD8" s="56">
        <f t="shared" si="4"/>
        <v>0.8666666666666667</v>
      </c>
      <c r="AE8" s="56">
        <f t="shared" si="5"/>
        <v>0.67691999999999997</v>
      </c>
      <c r="AF8" s="56">
        <f t="shared" si="6"/>
        <v>0.9307700000000001</v>
      </c>
      <c r="AG8" s="56">
        <f t="shared" si="7"/>
        <v>0.99231000000000003</v>
      </c>
    </row>
    <row r="9" spans="1:33" s="58" customFormat="1" ht="38.25" x14ac:dyDescent="0.2">
      <c r="A9" s="55">
        <v>4</v>
      </c>
      <c r="B9" s="55" t="s">
        <v>587</v>
      </c>
      <c r="C9" s="55" t="s">
        <v>588</v>
      </c>
      <c r="D9" s="70">
        <v>3826000955</v>
      </c>
      <c r="E9" s="83">
        <f t="shared" si="0"/>
        <v>132.21350000000001</v>
      </c>
      <c r="F9" s="83">
        <v>32.1629</v>
      </c>
      <c r="G9" s="83">
        <v>7.9558999999999997</v>
      </c>
      <c r="H9" s="83">
        <v>8.1674000000000007</v>
      </c>
      <c r="I9" s="83">
        <v>8</v>
      </c>
      <c r="J9" s="83">
        <v>8.0396000000000001</v>
      </c>
      <c r="K9" s="83">
        <v>57.896399999999993</v>
      </c>
      <c r="L9" s="83">
        <v>8.0198</v>
      </c>
      <c r="M9" s="83">
        <v>8.3612000000000002</v>
      </c>
      <c r="N9" s="83">
        <v>8.2863000000000007</v>
      </c>
      <c r="O9" s="83">
        <v>8.2423000000000002</v>
      </c>
      <c r="P9" s="83">
        <v>8.4802</v>
      </c>
      <c r="Q9" s="83">
        <v>8.1981999999999999</v>
      </c>
      <c r="R9" s="83">
        <v>8.3084000000000007</v>
      </c>
      <c r="S9" s="83">
        <v>16.956000000000003</v>
      </c>
      <c r="T9" s="83">
        <v>8.4890000000000008</v>
      </c>
      <c r="U9" s="83">
        <v>8.4670000000000005</v>
      </c>
      <c r="V9" s="83">
        <v>25.1982</v>
      </c>
      <c r="W9" s="83">
        <v>8.2070000000000007</v>
      </c>
      <c r="X9" s="83">
        <v>8.4405000000000001</v>
      </c>
      <c r="Y9" s="83">
        <v>8.5507000000000009</v>
      </c>
      <c r="AA9" s="56">
        <f t="shared" si="1"/>
        <v>0.84780000000000011</v>
      </c>
      <c r="AB9" s="56">
        <f t="shared" si="2"/>
        <v>0.8489000000000001</v>
      </c>
      <c r="AC9" s="56">
        <f t="shared" si="3"/>
        <v>0.84670000000000001</v>
      </c>
      <c r="AD9" s="56">
        <f t="shared" si="4"/>
        <v>0.83994000000000002</v>
      </c>
      <c r="AE9" s="56">
        <f t="shared" si="5"/>
        <v>0.8207000000000001</v>
      </c>
      <c r="AF9" s="56">
        <f t="shared" si="6"/>
        <v>0.84404999999999997</v>
      </c>
      <c r="AG9" s="56">
        <f t="shared" si="7"/>
        <v>0.85507000000000011</v>
      </c>
    </row>
    <row r="10" spans="1:33" s="58" customFormat="1" ht="38.25" x14ac:dyDescent="0.2">
      <c r="A10" s="55">
        <v>5</v>
      </c>
      <c r="B10" s="55" t="s">
        <v>599</v>
      </c>
      <c r="C10" s="55" t="s">
        <v>600</v>
      </c>
      <c r="D10" s="70">
        <v>3826000994</v>
      </c>
      <c r="E10" s="83">
        <f t="shared" si="0"/>
        <v>98.250049999999987</v>
      </c>
      <c r="F10" s="83">
        <v>24.1785</v>
      </c>
      <c r="G10" s="83">
        <v>6.0713999999999997</v>
      </c>
      <c r="H10" s="83">
        <v>6.0713999999999997</v>
      </c>
      <c r="I10" s="83">
        <v>6.0892999999999997</v>
      </c>
      <c r="J10" s="83">
        <v>5.9463999999999997</v>
      </c>
      <c r="K10" s="83">
        <v>41.607249999999993</v>
      </c>
      <c r="L10" s="83">
        <v>6.0178499999999993</v>
      </c>
      <c r="M10" s="83">
        <v>6.1786000000000003</v>
      </c>
      <c r="N10" s="83">
        <v>5.75</v>
      </c>
      <c r="O10" s="83">
        <v>5.125</v>
      </c>
      <c r="P10" s="83">
        <v>7.1786000000000003</v>
      </c>
      <c r="Q10" s="83">
        <v>6.0892999999999997</v>
      </c>
      <c r="R10" s="83">
        <v>5.2679</v>
      </c>
      <c r="S10" s="83">
        <v>13.053599999999999</v>
      </c>
      <c r="T10" s="83">
        <v>6.5179</v>
      </c>
      <c r="U10" s="83">
        <v>6.5357000000000003</v>
      </c>
      <c r="V10" s="83">
        <v>19.410699999999999</v>
      </c>
      <c r="W10" s="83">
        <v>6.3213999999999997</v>
      </c>
      <c r="X10" s="83">
        <v>6.5713999999999997</v>
      </c>
      <c r="Y10" s="83">
        <v>6.5179</v>
      </c>
      <c r="AA10" s="56">
        <f t="shared" si="1"/>
        <v>0.65267999999999993</v>
      </c>
      <c r="AB10" s="56">
        <f t="shared" si="2"/>
        <v>0.65178999999999998</v>
      </c>
      <c r="AC10" s="56">
        <f t="shared" si="3"/>
        <v>0.65356999999999998</v>
      </c>
      <c r="AD10" s="56">
        <f t="shared" si="4"/>
        <v>0.64702333333333328</v>
      </c>
      <c r="AE10" s="56">
        <f t="shared" si="5"/>
        <v>0.63213999999999992</v>
      </c>
      <c r="AF10" s="56">
        <f t="shared" si="6"/>
        <v>0.65713999999999995</v>
      </c>
      <c r="AG10" s="56">
        <f t="shared" si="7"/>
        <v>0.65178999999999998</v>
      </c>
    </row>
    <row r="11" spans="1:33" s="56" customFormat="1" ht="38.25" x14ac:dyDescent="0.2">
      <c r="A11" s="55">
        <v>6</v>
      </c>
      <c r="B11" s="55" t="s">
        <v>579</v>
      </c>
      <c r="C11" s="55" t="s">
        <v>580</v>
      </c>
      <c r="D11" s="70">
        <v>3826001050</v>
      </c>
      <c r="E11" s="83">
        <v>112.75</v>
      </c>
      <c r="F11" s="83">
        <v>27.25</v>
      </c>
      <c r="G11" s="83">
        <v>7</v>
      </c>
      <c r="H11" s="83">
        <v>7</v>
      </c>
      <c r="I11" s="83">
        <v>6.5</v>
      </c>
      <c r="J11" s="83">
        <v>6.75</v>
      </c>
      <c r="K11" s="83">
        <v>46</v>
      </c>
      <c r="L11" s="83">
        <v>6.5</v>
      </c>
      <c r="M11" s="83">
        <v>7</v>
      </c>
      <c r="N11" s="83">
        <v>7.25</v>
      </c>
      <c r="O11" s="83">
        <v>6.25</v>
      </c>
      <c r="P11" s="83">
        <v>7.5</v>
      </c>
      <c r="Q11" s="83">
        <v>6</v>
      </c>
      <c r="R11" s="83">
        <v>5.5</v>
      </c>
      <c r="S11" s="83">
        <v>16.75</v>
      </c>
      <c r="T11" s="83">
        <v>8.5</v>
      </c>
      <c r="U11" s="83">
        <v>8.25</v>
      </c>
      <c r="V11" s="83">
        <v>22.75</v>
      </c>
      <c r="W11" s="83">
        <v>6.5</v>
      </c>
      <c r="X11" s="83">
        <v>8</v>
      </c>
      <c r="Y11" s="83">
        <v>8.25</v>
      </c>
      <c r="AA11" s="56">
        <f t="shared" si="1"/>
        <v>0.83749999999999991</v>
      </c>
      <c r="AB11" s="56">
        <f t="shared" si="2"/>
        <v>0.85</v>
      </c>
      <c r="AC11" s="56">
        <f t="shared" si="3"/>
        <v>0.82499999999999996</v>
      </c>
      <c r="AD11" s="56">
        <f t="shared" si="4"/>
        <v>0.75833333333333341</v>
      </c>
      <c r="AE11" s="56">
        <f t="shared" si="5"/>
        <v>0.65</v>
      </c>
      <c r="AF11" s="56">
        <f t="shared" si="6"/>
        <v>0.8</v>
      </c>
      <c r="AG11" s="56">
        <f t="shared" si="7"/>
        <v>0.82499999999999996</v>
      </c>
    </row>
    <row r="12" spans="1:33" s="56" customFormat="1" ht="38.25" x14ac:dyDescent="0.2">
      <c r="A12" s="55">
        <v>7</v>
      </c>
      <c r="B12" s="55" t="s">
        <v>597</v>
      </c>
      <c r="C12" s="55" t="s">
        <v>598</v>
      </c>
      <c r="D12" s="70">
        <v>3826003152</v>
      </c>
      <c r="E12" s="83">
        <f t="shared" si="0"/>
        <v>121.87505000000002</v>
      </c>
      <c r="F12" s="83">
        <v>27.666699999999999</v>
      </c>
      <c r="G12" s="83">
        <v>4.8333000000000004</v>
      </c>
      <c r="H12" s="83">
        <v>4.9166999999999996</v>
      </c>
      <c r="I12" s="83">
        <v>9.1667000000000005</v>
      </c>
      <c r="J12" s="83">
        <v>8.75</v>
      </c>
      <c r="K12" s="83">
        <v>54.04175</v>
      </c>
      <c r="L12" s="83">
        <v>8.9583499999999994</v>
      </c>
      <c r="M12" s="83">
        <v>8.75</v>
      </c>
      <c r="N12" s="83">
        <v>7.25</v>
      </c>
      <c r="O12" s="83">
        <v>6.5</v>
      </c>
      <c r="P12" s="83">
        <v>7.6666999999999996</v>
      </c>
      <c r="Q12" s="83">
        <v>7.1666999999999996</v>
      </c>
      <c r="R12" s="83">
        <v>7.75</v>
      </c>
      <c r="S12" s="83">
        <v>17.583300000000001</v>
      </c>
      <c r="T12" s="83">
        <v>9</v>
      </c>
      <c r="U12" s="83">
        <v>8.5832999999999995</v>
      </c>
      <c r="V12" s="83">
        <v>22.583300000000001</v>
      </c>
      <c r="W12" s="83">
        <v>5.25</v>
      </c>
      <c r="X12" s="83">
        <v>8.0832999999999995</v>
      </c>
      <c r="Y12" s="83">
        <v>9.25</v>
      </c>
      <c r="AA12" s="56">
        <f t="shared" si="1"/>
        <v>0.87916499999999997</v>
      </c>
      <c r="AB12" s="56">
        <f t="shared" si="2"/>
        <v>0.9</v>
      </c>
      <c r="AC12" s="56">
        <f t="shared" si="3"/>
        <v>0.85832999999999993</v>
      </c>
      <c r="AD12" s="56">
        <f t="shared" si="4"/>
        <v>0.75277666666666665</v>
      </c>
      <c r="AE12" s="56">
        <f t="shared" si="5"/>
        <v>0.52500000000000002</v>
      </c>
      <c r="AF12" s="56">
        <f t="shared" si="6"/>
        <v>0.80832999999999999</v>
      </c>
      <c r="AG12" s="56">
        <f t="shared" si="7"/>
        <v>0.92500000000000004</v>
      </c>
    </row>
    <row r="13" spans="1:33" s="56" customFormat="1" ht="38.25" x14ac:dyDescent="0.2">
      <c r="A13" s="55">
        <v>8</v>
      </c>
      <c r="B13" s="55" t="s">
        <v>591</v>
      </c>
      <c r="C13" s="55" t="s">
        <v>592</v>
      </c>
      <c r="D13" s="70">
        <v>3826003201</v>
      </c>
      <c r="E13" s="83">
        <f t="shared" si="0"/>
        <v>131.25704999999999</v>
      </c>
      <c r="F13" s="83">
        <v>31.971399999999996</v>
      </c>
      <c r="G13" s="83">
        <v>7.6570999999999998</v>
      </c>
      <c r="H13" s="83">
        <v>8.1999999999999993</v>
      </c>
      <c r="I13" s="83">
        <v>7.9428999999999998</v>
      </c>
      <c r="J13" s="83">
        <v>8.1714000000000002</v>
      </c>
      <c r="K13" s="83">
        <v>58.457049999999995</v>
      </c>
      <c r="L13" s="83">
        <v>8.05715</v>
      </c>
      <c r="M13" s="83">
        <v>8.4571000000000005</v>
      </c>
      <c r="N13" s="83">
        <v>8.5143000000000004</v>
      </c>
      <c r="O13" s="83">
        <v>8.0571000000000002</v>
      </c>
      <c r="P13" s="83">
        <v>8.6570999999999998</v>
      </c>
      <c r="Q13" s="83">
        <v>8.6286000000000005</v>
      </c>
      <c r="R13" s="83">
        <v>8.0856999999999992</v>
      </c>
      <c r="S13" s="83">
        <v>17</v>
      </c>
      <c r="T13" s="83">
        <v>8.6857000000000006</v>
      </c>
      <c r="U13" s="83">
        <v>8.3142999999999994</v>
      </c>
      <c r="V13" s="83">
        <v>23.828600000000002</v>
      </c>
      <c r="W13" s="83">
        <v>6.5143000000000004</v>
      </c>
      <c r="X13" s="83">
        <v>8.5428999999999995</v>
      </c>
      <c r="Y13" s="83">
        <v>8.7713999999999999</v>
      </c>
      <c r="AA13" s="56">
        <f t="shared" si="1"/>
        <v>0.85</v>
      </c>
      <c r="AB13" s="56">
        <f t="shared" si="2"/>
        <v>0.86857000000000006</v>
      </c>
      <c r="AC13" s="56">
        <f t="shared" si="3"/>
        <v>0.83142999999999989</v>
      </c>
      <c r="AD13" s="56">
        <f t="shared" si="4"/>
        <v>0.7942866666666667</v>
      </c>
      <c r="AE13" s="56">
        <f t="shared" si="5"/>
        <v>0.65143000000000006</v>
      </c>
      <c r="AF13" s="56">
        <f t="shared" si="6"/>
        <v>0.85428999999999999</v>
      </c>
      <c r="AG13" s="56">
        <f t="shared" si="7"/>
        <v>0.87714000000000003</v>
      </c>
    </row>
    <row r="14" spans="1:33" s="58" customFormat="1" ht="38.25" x14ac:dyDescent="0.2">
      <c r="A14" s="55">
        <v>9</v>
      </c>
      <c r="B14" s="55" t="s">
        <v>577</v>
      </c>
      <c r="C14" s="55" t="s">
        <v>578</v>
      </c>
      <c r="D14" s="70">
        <v>3826003226</v>
      </c>
      <c r="E14" s="83">
        <f t="shared" si="0"/>
        <v>146.35694999999998</v>
      </c>
      <c r="F14" s="83">
        <v>35.714300000000001</v>
      </c>
      <c r="G14" s="83">
        <v>8.2142999999999997</v>
      </c>
      <c r="H14" s="83">
        <v>8.6428999999999991</v>
      </c>
      <c r="I14" s="83">
        <v>9.5</v>
      </c>
      <c r="J14" s="83">
        <v>9.3571000000000009</v>
      </c>
      <c r="K14" s="83">
        <v>64.214150000000004</v>
      </c>
      <c r="L14" s="83">
        <v>9.4285500000000013</v>
      </c>
      <c r="M14" s="83">
        <v>9.3571000000000009</v>
      </c>
      <c r="N14" s="83">
        <v>10</v>
      </c>
      <c r="O14" s="83">
        <v>9.3571000000000009</v>
      </c>
      <c r="P14" s="83">
        <v>9.7142999999999997</v>
      </c>
      <c r="Q14" s="83">
        <v>7.7857000000000003</v>
      </c>
      <c r="R14" s="83">
        <v>8.5714000000000006</v>
      </c>
      <c r="S14" s="83">
        <v>19</v>
      </c>
      <c r="T14" s="83">
        <v>9.5714000000000006</v>
      </c>
      <c r="U14" s="83">
        <v>9.4285999999999994</v>
      </c>
      <c r="V14" s="83">
        <v>27.4285</v>
      </c>
      <c r="W14" s="83">
        <v>8.3571000000000009</v>
      </c>
      <c r="X14" s="83">
        <v>9.3571000000000009</v>
      </c>
      <c r="Y14" s="83">
        <v>9.7142999999999997</v>
      </c>
      <c r="AA14" s="56">
        <f t="shared" si="1"/>
        <v>0.95</v>
      </c>
      <c r="AB14" s="56">
        <f t="shared" si="2"/>
        <v>0.9571400000000001</v>
      </c>
      <c r="AC14" s="56">
        <f t="shared" si="3"/>
        <v>0.94285999999999992</v>
      </c>
      <c r="AD14" s="56">
        <f t="shared" si="4"/>
        <v>0.91428333333333323</v>
      </c>
      <c r="AE14" s="56">
        <f t="shared" si="5"/>
        <v>0.83571000000000006</v>
      </c>
      <c r="AF14" s="56">
        <f t="shared" si="6"/>
        <v>0.93571000000000004</v>
      </c>
      <c r="AG14" s="56">
        <f t="shared" si="7"/>
        <v>0.97143000000000002</v>
      </c>
    </row>
    <row r="15" spans="1:33" s="56" customFormat="1" ht="38.25" x14ac:dyDescent="0.2">
      <c r="A15" s="55">
        <v>10</v>
      </c>
      <c r="B15" s="57" t="s">
        <v>583</v>
      </c>
      <c r="C15" s="57" t="s">
        <v>584</v>
      </c>
      <c r="D15" s="71">
        <v>3826003258</v>
      </c>
      <c r="E15" s="82">
        <f t="shared" si="0"/>
        <v>98.805499999999995</v>
      </c>
      <c r="F15" s="82">
        <v>29.111000000000001</v>
      </c>
      <c r="G15" s="82">
        <v>7.7222</v>
      </c>
      <c r="H15" s="82">
        <v>7.4443999999999999</v>
      </c>
      <c r="I15" s="82">
        <v>7.6111000000000004</v>
      </c>
      <c r="J15" s="82">
        <v>6.3333000000000004</v>
      </c>
      <c r="K15" s="82">
        <v>36.972299999999997</v>
      </c>
      <c r="L15" s="82">
        <v>6.9722000000000008</v>
      </c>
      <c r="M15" s="82">
        <v>5.6111000000000004</v>
      </c>
      <c r="N15" s="82">
        <v>4.8333000000000004</v>
      </c>
      <c r="O15" s="82">
        <v>5.2778</v>
      </c>
      <c r="P15" s="82">
        <v>5.5556000000000001</v>
      </c>
      <c r="Q15" s="82">
        <v>4.5556000000000001</v>
      </c>
      <c r="R15" s="82">
        <v>4.1666999999999996</v>
      </c>
      <c r="S15" s="82">
        <v>13.222200000000001</v>
      </c>
      <c r="T15" s="82">
        <v>6.6111000000000004</v>
      </c>
      <c r="U15" s="82">
        <v>6.6111000000000004</v>
      </c>
      <c r="V15" s="82">
        <v>19.5</v>
      </c>
      <c r="W15" s="82">
        <v>5.8888999999999996</v>
      </c>
      <c r="X15" s="82">
        <v>6.2778</v>
      </c>
      <c r="Y15" s="82">
        <v>7.3333000000000004</v>
      </c>
      <c r="AA15" s="56">
        <f t="shared" si="1"/>
        <v>0.66111000000000009</v>
      </c>
      <c r="AB15" s="56">
        <f t="shared" si="2"/>
        <v>0.66111000000000009</v>
      </c>
      <c r="AC15" s="56">
        <f t="shared" si="3"/>
        <v>0.66111000000000009</v>
      </c>
      <c r="AD15" s="56">
        <f t="shared" si="4"/>
        <v>0.65</v>
      </c>
      <c r="AE15" s="56">
        <f t="shared" si="5"/>
        <v>0.58888999999999991</v>
      </c>
      <c r="AF15" s="56">
        <f t="shared" si="6"/>
        <v>0.62778</v>
      </c>
      <c r="AG15" s="56">
        <f t="shared" si="7"/>
        <v>0.73333000000000004</v>
      </c>
    </row>
    <row r="16" spans="1:33" s="56" customFormat="1" ht="38.25" x14ac:dyDescent="0.2">
      <c r="A16" s="55">
        <v>11</v>
      </c>
      <c r="B16" s="57" t="s">
        <v>585</v>
      </c>
      <c r="C16" s="57" t="s">
        <v>586</v>
      </c>
      <c r="D16" s="71">
        <v>3826003280</v>
      </c>
      <c r="E16" s="82">
        <f t="shared" si="0"/>
        <v>140.21119999999999</v>
      </c>
      <c r="F16" s="82">
        <v>35.622300000000003</v>
      </c>
      <c r="G16" s="82">
        <v>8.3778000000000006</v>
      </c>
      <c r="H16" s="82">
        <v>9.2667000000000002</v>
      </c>
      <c r="I16" s="82">
        <v>9.0667000000000009</v>
      </c>
      <c r="J16" s="82">
        <v>8.9110999999999994</v>
      </c>
      <c r="K16" s="82">
        <v>59.055599999999998</v>
      </c>
      <c r="L16" s="82">
        <v>8.988900000000001</v>
      </c>
      <c r="M16" s="82">
        <v>8.5111000000000008</v>
      </c>
      <c r="N16" s="82">
        <v>8.6443999999999992</v>
      </c>
      <c r="O16" s="82">
        <v>7.4667000000000003</v>
      </c>
      <c r="P16" s="82">
        <v>8.5556000000000001</v>
      </c>
      <c r="Q16" s="82">
        <v>8.7777999999999992</v>
      </c>
      <c r="R16" s="82">
        <v>8.1111000000000004</v>
      </c>
      <c r="S16" s="82">
        <v>18.355599999999999</v>
      </c>
      <c r="T16" s="82">
        <v>9.1777999999999995</v>
      </c>
      <c r="U16" s="82">
        <v>9.1777999999999995</v>
      </c>
      <c r="V16" s="82">
        <v>27.177699999999998</v>
      </c>
      <c r="W16" s="82">
        <v>8.3332999999999995</v>
      </c>
      <c r="X16" s="82">
        <v>9.3110999999999997</v>
      </c>
      <c r="Y16" s="82">
        <v>9.5333000000000006</v>
      </c>
      <c r="AA16" s="56">
        <f t="shared" si="1"/>
        <v>0.91777999999999993</v>
      </c>
      <c r="AB16" s="56">
        <f t="shared" si="2"/>
        <v>0.91777999999999993</v>
      </c>
      <c r="AC16" s="56">
        <f t="shared" si="3"/>
        <v>0.91777999999999993</v>
      </c>
      <c r="AD16" s="56">
        <f t="shared" si="4"/>
        <v>0.9059233333333333</v>
      </c>
      <c r="AE16" s="56">
        <f t="shared" si="5"/>
        <v>0.8333299999999999</v>
      </c>
      <c r="AF16" s="56">
        <f t="shared" si="6"/>
        <v>0.93110999999999999</v>
      </c>
      <c r="AG16" s="56">
        <f t="shared" si="7"/>
        <v>0.95333000000000001</v>
      </c>
    </row>
    <row r="17" spans="1:33" s="56" customFormat="1" ht="38.25" x14ac:dyDescent="0.2">
      <c r="A17" s="55">
        <v>12</v>
      </c>
      <c r="B17" s="57" t="s">
        <v>581</v>
      </c>
      <c r="C17" s="57" t="s">
        <v>582</v>
      </c>
      <c r="D17" s="71">
        <v>3826003297</v>
      </c>
      <c r="E17" s="82">
        <v>129.19229999999999</v>
      </c>
      <c r="F17" s="82">
        <v>33.230800000000002</v>
      </c>
      <c r="G17" s="82">
        <v>8</v>
      </c>
      <c r="H17" s="82">
        <v>8.0769000000000002</v>
      </c>
      <c r="I17" s="82">
        <v>8.8461999999999996</v>
      </c>
      <c r="J17" s="82">
        <v>8.3077000000000005</v>
      </c>
      <c r="K17" s="82">
        <v>53.269200000000005</v>
      </c>
      <c r="L17" s="82">
        <v>7.5</v>
      </c>
      <c r="M17" s="82">
        <v>8.2308000000000003</v>
      </c>
      <c r="N17" s="82">
        <v>8.4614999999999991</v>
      </c>
      <c r="O17" s="82">
        <v>5.6923000000000004</v>
      </c>
      <c r="P17" s="82">
        <v>8.6153999999999993</v>
      </c>
      <c r="Q17" s="82">
        <v>7.1538000000000004</v>
      </c>
      <c r="R17" s="82">
        <v>7.6154000000000002</v>
      </c>
      <c r="S17" s="82">
        <v>17.615400000000001</v>
      </c>
      <c r="T17" s="82">
        <v>8.6153999999999993</v>
      </c>
      <c r="U17" s="82">
        <v>9</v>
      </c>
      <c r="V17" s="82">
        <v>25.076900000000002</v>
      </c>
      <c r="W17" s="82">
        <v>7.6923000000000004</v>
      </c>
      <c r="X17" s="82">
        <v>8.3846000000000007</v>
      </c>
      <c r="Y17" s="82">
        <v>9</v>
      </c>
      <c r="AA17" s="56">
        <f t="shared" si="1"/>
        <v>0.88077000000000005</v>
      </c>
      <c r="AB17" s="56">
        <f t="shared" si="2"/>
        <v>0.86153999999999997</v>
      </c>
      <c r="AC17" s="56">
        <f t="shared" si="3"/>
        <v>0.9</v>
      </c>
      <c r="AD17" s="56">
        <f t="shared" si="4"/>
        <v>0.83589666666666673</v>
      </c>
      <c r="AE17" s="56">
        <f t="shared" si="5"/>
        <v>0.76923000000000008</v>
      </c>
      <c r="AF17" s="56">
        <f t="shared" si="6"/>
        <v>0.83846000000000009</v>
      </c>
      <c r="AG17" s="56">
        <f t="shared" si="7"/>
        <v>0.9</v>
      </c>
    </row>
    <row r="18" spans="1:33" s="60" customFormat="1" ht="38.25" x14ac:dyDescent="0.2">
      <c r="A18" s="55">
        <v>13</v>
      </c>
      <c r="B18" s="55" t="s">
        <v>595</v>
      </c>
      <c r="C18" s="55" t="s">
        <v>596</v>
      </c>
      <c r="D18" s="70">
        <v>3826003378</v>
      </c>
      <c r="E18" s="83">
        <f t="shared" si="0"/>
        <v>81.099999999999994</v>
      </c>
      <c r="F18" s="83">
        <v>17.2</v>
      </c>
      <c r="G18" s="83">
        <v>5</v>
      </c>
      <c r="H18" s="83">
        <v>5.2</v>
      </c>
      <c r="I18" s="83">
        <v>3.8</v>
      </c>
      <c r="J18" s="83">
        <v>3.2</v>
      </c>
      <c r="K18" s="83">
        <v>35.9</v>
      </c>
      <c r="L18" s="83">
        <v>3.5</v>
      </c>
      <c r="M18" s="83">
        <v>5.4</v>
      </c>
      <c r="N18" s="83">
        <v>6.2</v>
      </c>
      <c r="O18" s="83">
        <v>7.6</v>
      </c>
      <c r="P18" s="83">
        <v>6.8</v>
      </c>
      <c r="Q18" s="83">
        <v>3</v>
      </c>
      <c r="R18" s="83">
        <v>3.4</v>
      </c>
      <c r="S18" s="83">
        <v>12.2</v>
      </c>
      <c r="T18" s="83">
        <v>6</v>
      </c>
      <c r="U18" s="83">
        <v>6.2</v>
      </c>
      <c r="V18" s="83">
        <v>15.8</v>
      </c>
      <c r="W18" s="83">
        <v>4.4000000000000004</v>
      </c>
      <c r="X18" s="83">
        <v>6.2</v>
      </c>
      <c r="Y18" s="83">
        <v>5.2</v>
      </c>
      <c r="AA18" s="56">
        <f t="shared" si="1"/>
        <v>0.61</v>
      </c>
      <c r="AB18" s="56">
        <f t="shared" si="2"/>
        <v>0.6</v>
      </c>
      <c r="AC18" s="56">
        <f t="shared" si="3"/>
        <v>0.62</v>
      </c>
      <c r="AD18" s="56">
        <f t="shared" si="4"/>
        <v>0.52666666666666673</v>
      </c>
      <c r="AE18" s="56">
        <f t="shared" si="5"/>
        <v>0.44000000000000006</v>
      </c>
      <c r="AF18" s="56">
        <f t="shared" si="6"/>
        <v>0.62</v>
      </c>
      <c r="AG18" s="56">
        <f t="shared" si="7"/>
        <v>0.52</v>
      </c>
    </row>
    <row r="19" spans="1:33" x14ac:dyDescent="0.2">
      <c r="E19" s="104">
        <f>AVERAGE(E6:E18)</f>
        <v>121.4452423076923</v>
      </c>
      <c r="F19" s="104">
        <f t="shared" ref="F19:Y19" si="8">AVERAGE(F6:F18)</f>
        <v>30.179330769230766</v>
      </c>
      <c r="G19" s="104">
        <f t="shared" si="8"/>
        <v>7.3088538461538457</v>
      </c>
      <c r="H19" s="104">
        <f t="shared" si="8"/>
        <v>7.514030769230768</v>
      </c>
      <c r="I19" s="104">
        <f t="shared" si="8"/>
        <v>7.780430769230767</v>
      </c>
      <c r="J19" s="104">
        <f t="shared" si="8"/>
        <v>7.5760153846153839</v>
      </c>
      <c r="K19" s="104">
        <f t="shared" si="8"/>
        <v>51.01124999999999</v>
      </c>
      <c r="L19" s="104">
        <f t="shared" si="8"/>
        <v>7.2652500000000009</v>
      </c>
      <c r="M19" s="104">
        <f t="shared" si="8"/>
        <v>7.6762307692307701</v>
      </c>
      <c r="N19" s="104">
        <f t="shared" si="8"/>
        <v>7.7953846153846147</v>
      </c>
      <c r="O19" s="104">
        <f t="shared" si="8"/>
        <v>6.9512999999999998</v>
      </c>
      <c r="P19" s="104">
        <f t="shared" si="8"/>
        <v>8.1880846153846143</v>
      </c>
      <c r="Q19" s="104">
        <f t="shared" si="8"/>
        <v>6.5875153846153847</v>
      </c>
      <c r="R19" s="104">
        <f t="shared" si="8"/>
        <v>6.5474846153846151</v>
      </c>
      <c r="S19" s="104">
        <f t="shared" si="8"/>
        <v>16.826699999999999</v>
      </c>
      <c r="T19" s="104">
        <f t="shared" si="8"/>
        <v>8.4823769230769237</v>
      </c>
      <c r="U19" s="104">
        <f t="shared" si="8"/>
        <v>8.344323076923077</v>
      </c>
      <c r="V19" s="104">
        <f t="shared" si="8"/>
        <v>23.427961538461542</v>
      </c>
      <c r="W19" s="104">
        <f t="shared" si="8"/>
        <v>6.8238230769230768</v>
      </c>
      <c r="X19" s="104">
        <f t="shared" si="8"/>
        <v>8.1501999999999999</v>
      </c>
      <c r="Y19" s="104">
        <f t="shared" si="8"/>
        <v>8.4539384615384598</v>
      </c>
      <c r="AA19" s="48">
        <f>AVERAGE(AA6:AA18)</f>
        <v>0.84133500000000006</v>
      </c>
      <c r="AB19" s="48">
        <f t="shared" ref="AB19:AG19" si="9">AVERAGE(AB6:AB18)</f>
        <v>0.8482376923076923</v>
      </c>
      <c r="AC19" s="48">
        <f t="shared" si="9"/>
        <v>0.83443230769230781</v>
      </c>
      <c r="AD19" s="48">
        <f t="shared" si="9"/>
        <v>0.78093205128205134</v>
      </c>
      <c r="AE19" s="48">
        <f t="shared" si="9"/>
        <v>0.68238230769230768</v>
      </c>
      <c r="AF19" s="48">
        <f t="shared" si="9"/>
        <v>0.81501999999999997</v>
      </c>
      <c r="AG19" s="48">
        <f t="shared" si="9"/>
        <v>0.84539384615384605</v>
      </c>
    </row>
  </sheetData>
  <sortState ref="B6:AA18">
    <sortCondition ref="D6:D18"/>
  </sortState>
  <mergeCells count="14">
    <mergeCell ref="A2:A3"/>
    <mergeCell ref="B2:B3"/>
    <mergeCell ref="C2:C3"/>
    <mergeCell ref="D2:D3"/>
    <mergeCell ref="S3:U3"/>
    <mergeCell ref="V3:Y3"/>
    <mergeCell ref="E1:E4"/>
    <mergeCell ref="F1:Y1"/>
    <mergeCell ref="F2:J2"/>
    <mergeCell ref="K2:R2"/>
    <mergeCell ref="S2:U2"/>
    <mergeCell ref="V2:Y2"/>
    <mergeCell ref="F3:J3"/>
    <mergeCell ref="K3:R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"/>
  <sheetViews>
    <sheetView topLeftCell="C1" workbookViewId="0">
      <selection activeCell="X1" sqref="X1:AD1"/>
    </sheetView>
  </sheetViews>
  <sheetFormatPr defaultRowHeight="15" x14ac:dyDescent="0.25"/>
  <sheetData>
    <row r="1" spans="1:30" ht="150" x14ac:dyDescent="0.25">
      <c r="A1" s="95" t="s">
        <v>2041</v>
      </c>
      <c r="B1">
        <f t="shared" ref="B1" si="0">C1+H1+P1+S1</f>
        <v>130.43299999999999</v>
      </c>
      <c r="C1">
        <f t="shared" ref="C1" si="1">SUM(D1:G1)</f>
        <v>34.573</v>
      </c>
      <c r="D1">
        <v>9.2100000000000009</v>
      </c>
      <c r="E1">
        <v>8.3030000000000008</v>
      </c>
      <c r="F1">
        <v>9.1999999999999993</v>
      </c>
      <c r="G1">
        <v>7.86</v>
      </c>
      <c r="H1">
        <f t="shared" ref="H1" si="2">SUM(I1:O1)</f>
        <v>56.65</v>
      </c>
      <c r="I1">
        <v>6.5</v>
      </c>
      <c r="J1">
        <v>8.1999999999999993</v>
      </c>
      <c r="K1">
        <v>8.57</v>
      </c>
      <c r="L1">
        <v>8.1</v>
      </c>
      <c r="M1">
        <v>8.58</v>
      </c>
      <c r="N1">
        <v>9</v>
      </c>
      <c r="O1">
        <v>7.7</v>
      </c>
      <c r="P1">
        <f t="shared" ref="P1" si="3">SUM(Q1:R1)</f>
        <v>17.079999999999998</v>
      </c>
      <c r="Q1">
        <v>8.5399999999999991</v>
      </c>
      <c r="R1">
        <v>8.5399999999999991</v>
      </c>
      <c r="S1">
        <f t="shared" ref="S1" si="4">SUM(T1:V1)</f>
        <v>22.130000000000003</v>
      </c>
      <c r="T1">
        <v>7.5</v>
      </c>
      <c r="U1">
        <v>7.28</v>
      </c>
      <c r="V1">
        <v>7.35</v>
      </c>
      <c r="X1" s="118">
        <f>AVERAGE(Y1:Z1)</f>
        <v>0.875</v>
      </c>
      <c r="Y1" s="118">
        <v>0.9</v>
      </c>
      <c r="Z1" s="118">
        <v>0.85</v>
      </c>
      <c r="AA1" s="118">
        <f>AVERAGE(AB1:AD1)</f>
        <v>0.73999999999999988</v>
      </c>
      <c r="AB1" s="118">
        <v>0.75</v>
      </c>
      <c r="AC1" s="118">
        <v>0.73</v>
      </c>
      <c r="AD1" s="118">
        <v>0.74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0"/>
  <sheetViews>
    <sheetView topLeftCell="A147" zoomScale="60" zoomScaleNormal="60" workbookViewId="0">
      <selection activeCell="AB150" sqref="AB150:AH150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4" ht="4.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4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4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4" ht="409.5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34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34" s="27" customFormat="1" ht="94.5" x14ac:dyDescent="0.25">
      <c r="A6" s="28">
        <v>1</v>
      </c>
      <c r="B6" s="28" t="s">
        <v>603</v>
      </c>
      <c r="C6" s="28" t="s">
        <v>604</v>
      </c>
      <c r="D6" s="28" t="s">
        <v>605</v>
      </c>
      <c r="E6" s="63">
        <v>138.07129999999998</v>
      </c>
      <c r="F6" s="63">
        <v>35.260899999999992</v>
      </c>
      <c r="G6" s="63">
        <v>8.6867999999999999</v>
      </c>
      <c r="H6" s="63">
        <v>8.7197999999999993</v>
      </c>
      <c r="I6" s="63">
        <v>9.1015999999999995</v>
      </c>
      <c r="J6" s="63">
        <v>8.7527000000000008</v>
      </c>
      <c r="K6" s="63">
        <v>56.810399999999994</v>
      </c>
      <c r="L6" s="63">
        <v>8.6510999999999996</v>
      </c>
      <c r="M6" s="63">
        <v>8.3297000000000008</v>
      </c>
      <c r="N6" s="63">
        <v>8.4533000000000005</v>
      </c>
      <c r="O6" s="63">
        <v>7.9725000000000001</v>
      </c>
      <c r="P6" s="63">
        <v>8.9588000000000001</v>
      </c>
      <c r="Q6" s="63">
        <v>8.1647999999999996</v>
      </c>
      <c r="R6" s="63">
        <v>6.2801999999999998</v>
      </c>
      <c r="S6" s="63">
        <v>18.645600000000002</v>
      </c>
      <c r="T6" s="63">
        <v>9.25</v>
      </c>
      <c r="U6" s="63">
        <v>9.3956</v>
      </c>
      <c r="V6" s="63">
        <v>27.354399999999998</v>
      </c>
      <c r="W6" s="63">
        <v>8.6318999999999999</v>
      </c>
      <c r="X6" s="63">
        <v>9.2966999999999995</v>
      </c>
      <c r="Y6" s="63">
        <v>9.4258000000000006</v>
      </c>
      <c r="AB6" s="27">
        <f>AVERAGE(AC6:AD6)</f>
        <v>0.93228</v>
      </c>
      <c r="AC6" s="27">
        <f>ABS(T6/10)</f>
        <v>0.92500000000000004</v>
      </c>
      <c r="AD6" s="27">
        <f>ABS(U6/10)</f>
        <v>0.93955999999999995</v>
      </c>
      <c r="AE6" s="27">
        <f>AVERAGE(AF6:AH6)</f>
        <v>0.91181333333333336</v>
      </c>
      <c r="AF6" s="27">
        <f>ABS(W6/10)</f>
        <v>0.86319000000000001</v>
      </c>
      <c r="AG6" s="27">
        <f>ABS(X6/10)</f>
        <v>0.92967</v>
      </c>
      <c r="AH6" s="27">
        <f>ABS(Y6/10)</f>
        <v>0.94258000000000008</v>
      </c>
    </row>
    <row r="7" spans="1:34" s="16" customFormat="1" ht="110.25" x14ac:dyDescent="0.25">
      <c r="A7" s="28">
        <v>2</v>
      </c>
      <c r="B7" s="19" t="s">
        <v>606</v>
      </c>
      <c r="C7" s="19" t="s">
        <v>607</v>
      </c>
      <c r="D7" s="19" t="s">
        <v>608</v>
      </c>
      <c r="E7" s="62">
        <v>133.02895000000001</v>
      </c>
      <c r="F7" s="62">
        <v>35.757300000000001</v>
      </c>
      <c r="G7" s="62">
        <v>8.9125999999999994</v>
      </c>
      <c r="H7" s="62">
        <v>8.7573000000000008</v>
      </c>
      <c r="I7" s="62">
        <v>9.2039000000000009</v>
      </c>
      <c r="J7" s="62">
        <v>8.8834999999999997</v>
      </c>
      <c r="K7" s="62">
        <v>53.970750000000002</v>
      </c>
      <c r="L7" s="62">
        <v>8.6990499999999997</v>
      </c>
      <c r="M7" s="62">
        <v>7.0388000000000002</v>
      </c>
      <c r="N7" s="62">
        <v>7.0971000000000002</v>
      </c>
      <c r="O7" s="62">
        <v>7.6018999999999997</v>
      </c>
      <c r="P7" s="62">
        <v>8.4951000000000008</v>
      </c>
      <c r="Q7" s="62">
        <v>7.7670000000000003</v>
      </c>
      <c r="R7" s="62">
        <v>7.2717999999999998</v>
      </c>
      <c r="S7" s="62">
        <v>17.563099999999999</v>
      </c>
      <c r="T7" s="62">
        <v>8.8252000000000006</v>
      </c>
      <c r="U7" s="62">
        <v>8.7378999999999998</v>
      </c>
      <c r="V7" s="62">
        <v>25.7378</v>
      </c>
      <c r="W7" s="62">
        <v>8.3786000000000005</v>
      </c>
      <c r="X7" s="62">
        <v>8.4951000000000008</v>
      </c>
      <c r="Y7" s="62">
        <v>8.8641000000000005</v>
      </c>
      <c r="AB7" s="27">
        <f t="shared" ref="AB7:AB70" si="0">AVERAGE(AC7:AD7)</f>
        <v>0.87815500000000002</v>
      </c>
      <c r="AC7" s="27">
        <f t="shared" ref="AC7:AC70" si="1">ABS(T7/10)</f>
        <v>0.88252000000000008</v>
      </c>
      <c r="AD7" s="27">
        <f t="shared" ref="AD7:AD70" si="2">ABS(U7/10)</f>
        <v>0.87378999999999996</v>
      </c>
      <c r="AE7" s="27">
        <f t="shared" ref="AE7:AE70" si="3">AVERAGE(AF7:AH7)</f>
        <v>0.85792666666666673</v>
      </c>
      <c r="AF7" s="27">
        <f t="shared" ref="AF7:AF70" si="4">ABS(W7/10)</f>
        <v>0.83786000000000005</v>
      </c>
      <c r="AG7" s="27">
        <f t="shared" ref="AG7:AG70" si="5">ABS(X7/10)</f>
        <v>0.8495100000000001</v>
      </c>
      <c r="AH7" s="27">
        <f t="shared" ref="AH7:AH70" si="6">ABS(Y7/10)</f>
        <v>0.88641000000000003</v>
      </c>
    </row>
    <row r="8" spans="1:34" s="16" customFormat="1" ht="78.75" x14ac:dyDescent="0.25">
      <c r="A8" s="28">
        <v>3</v>
      </c>
      <c r="B8" s="19" t="s">
        <v>609</v>
      </c>
      <c r="C8" s="19" t="s">
        <v>610</v>
      </c>
      <c r="D8" s="19" t="s">
        <v>611</v>
      </c>
      <c r="E8" s="62">
        <v>112.42939999999999</v>
      </c>
      <c r="F8" s="62">
        <v>28.572600000000001</v>
      </c>
      <c r="G8" s="62">
        <v>7.0041000000000002</v>
      </c>
      <c r="H8" s="62">
        <v>7.2032999999999996</v>
      </c>
      <c r="I8" s="62">
        <v>7.2739000000000003</v>
      </c>
      <c r="J8" s="62">
        <v>7.0913000000000004</v>
      </c>
      <c r="K8" s="62">
        <v>47.948100000000004</v>
      </c>
      <c r="L8" s="62">
        <v>7.0311000000000003</v>
      </c>
      <c r="M8" s="62">
        <v>6.3194999999999997</v>
      </c>
      <c r="N8" s="62">
        <v>6.6473000000000004</v>
      </c>
      <c r="O8" s="62">
        <v>6.7552000000000003</v>
      </c>
      <c r="P8" s="62">
        <v>7.5602</v>
      </c>
      <c r="Q8" s="62">
        <v>6.8589000000000002</v>
      </c>
      <c r="R8" s="62">
        <v>6.7759</v>
      </c>
      <c r="S8" s="62">
        <v>14.547699999999999</v>
      </c>
      <c r="T8" s="62">
        <v>7.1494</v>
      </c>
      <c r="U8" s="62">
        <v>7.3982999999999999</v>
      </c>
      <c r="V8" s="62">
        <v>21.361000000000001</v>
      </c>
      <c r="W8" s="62">
        <v>6.8506</v>
      </c>
      <c r="X8" s="62">
        <v>7.5850999999999997</v>
      </c>
      <c r="Y8" s="62">
        <v>6.9253</v>
      </c>
      <c r="AB8" s="27">
        <f t="shared" si="0"/>
        <v>0.72738499999999995</v>
      </c>
      <c r="AC8" s="27">
        <f t="shared" si="1"/>
        <v>0.71494000000000002</v>
      </c>
      <c r="AD8" s="27">
        <f t="shared" si="2"/>
        <v>0.73982999999999999</v>
      </c>
      <c r="AE8" s="27">
        <f t="shared" si="3"/>
        <v>0.7120333333333333</v>
      </c>
      <c r="AF8" s="27">
        <f t="shared" si="4"/>
        <v>0.68506</v>
      </c>
      <c r="AG8" s="27">
        <f t="shared" si="5"/>
        <v>0.75851000000000002</v>
      </c>
      <c r="AH8" s="27">
        <f t="shared" si="6"/>
        <v>0.69252999999999998</v>
      </c>
    </row>
    <row r="9" spans="1:34" s="27" customFormat="1" ht="94.5" x14ac:dyDescent="0.25">
      <c r="A9" s="28">
        <v>4</v>
      </c>
      <c r="B9" s="28" t="s">
        <v>612</v>
      </c>
      <c r="C9" s="28" t="s">
        <v>613</v>
      </c>
      <c r="D9" s="28" t="s">
        <v>614</v>
      </c>
      <c r="E9" s="63">
        <v>155.70690000000002</v>
      </c>
      <c r="F9" s="63">
        <v>38.9206</v>
      </c>
      <c r="G9" s="63">
        <v>9.6402000000000001</v>
      </c>
      <c r="H9" s="63">
        <v>9.7399000000000004</v>
      </c>
      <c r="I9" s="63">
        <v>9.7939000000000007</v>
      </c>
      <c r="J9" s="63">
        <v>9.7466000000000008</v>
      </c>
      <c r="K9" s="63">
        <v>67.710300000000004</v>
      </c>
      <c r="L9" s="63">
        <v>9.668099999999999</v>
      </c>
      <c r="M9" s="63">
        <v>9.6318000000000001</v>
      </c>
      <c r="N9" s="63">
        <v>9.7617999999999991</v>
      </c>
      <c r="O9" s="63">
        <v>9.7466000000000008</v>
      </c>
      <c r="P9" s="63">
        <v>9.8007000000000009</v>
      </c>
      <c r="Q9" s="63">
        <v>9.6706000000000003</v>
      </c>
      <c r="R9" s="63">
        <v>9.4306999999999999</v>
      </c>
      <c r="S9" s="63">
        <v>19.726399999999998</v>
      </c>
      <c r="T9" s="63">
        <v>9.8480000000000008</v>
      </c>
      <c r="U9" s="63">
        <v>9.8783999999999992</v>
      </c>
      <c r="V9" s="63">
        <v>29.349600000000002</v>
      </c>
      <c r="W9" s="63">
        <v>9.6435999999999993</v>
      </c>
      <c r="X9" s="63">
        <v>9.8377999999999997</v>
      </c>
      <c r="Y9" s="63">
        <v>9.8681999999999999</v>
      </c>
      <c r="AB9" s="27">
        <f t="shared" si="0"/>
        <v>0.98632000000000009</v>
      </c>
      <c r="AC9" s="27">
        <f t="shared" si="1"/>
        <v>0.98480000000000012</v>
      </c>
      <c r="AD9" s="27">
        <f t="shared" si="2"/>
        <v>0.98783999999999994</v>
      </c>
      <c r="AE9" s="27">
        <f t="shared" si="3"/>
        <v>0.97832000000000008</v>
      </c>
      <c r="AF9" s="27">
        <f t="shared" si="4"/>
        <v>0.96435999999999988</v>
      </c>
      <c r="AG9" s="27">
        <f t="shared" si="5"/>
        <v>0.98377999999999999</v>
      </c>
      <c r="AH9" s="27">
        <f t="shared" si="6"/>
        <v>0.98682000000000003</v>
      </c>
    </row>
    <row r="10" spans="1:34" s="2" customFormat="1" ht="63" x14ac:dyDescent="0.25">
      <c r="A10" s="28">
        <v>5</v>
      </c>
      <c r="B10" s="3" t="s">
        <v>615</v>
      </c>
      <c r="C10" s="3" t="s">
        <v>616</v>
      </c>
      <c r="D10" s="3" t="s">
        <v>617</v>
      </c>
      <c r="E10" s="61">
        <v>104.9999</v>
      </c>
      <c r="F10" s="61">
        <v>25.999900000000004</v>
      </c>
      <c r="G10" s="61">
        <v>6.3333000000000004</v>
      </c>
      <c r="H10" s="61">
        <v>6.3333000000000004</v>
      </c>
      <c r="I10" s="61">
        <v>7</v>
      </c>
      <c r="J10" s="61">
        <v>6.3333000000000004</v>
      </c>
      <c r="K10" s="61">
        <v>44.166600000000003</v>
      </c>
      <c r="L10" s="61">
        <v>6</v>
      </c>
      <c r="M10" s="61">
        <v>6.8333000000000004</v>
      </c>
      <c r="N10" s="61">
        <v>7</v>
      </c>
      <c r="O10" s="61">
        <v>5</v>
      </c>
      <c r="P10" s="61">
        <v>6.3333000000000004</v>
      </c>
      <c r="Q10" s="61">
        <v>6.3333000000000004</v>
      </c>
      <c r="R10" s="61">
        <v>6.6666999999999996</v>
      </c>
      <c r="S10" s="61">
        <v>15.5</v>
      </c>
      <c r="T10" s="61">
        <v>8</v>
      </c>
      <c r="U10" s="61">
        <v>7.5</v>
      </c>
      <c r="V10" s="61">
        <v>19.333399999999997</v>
      </c>
      <c r="W10" s="61">
        <v>5.5</v>
      </c>
      <c r="X10" s="61">
        <v>7.1666999999999996</v>
      </c>
      <c r="Y10" s="61">
        <v>6.6666999999999996</v>
      </c>
      <c r="AB10" s="27">
        <f t="shared" si="0"/>
        <v>0.77500000000000002</v>
      </c>
      <c r="AC10" s="27">
        <f t="shared" si="1"/>
        <v>0.8</v>
      </c>
      <c r="AD10" s="27">
        <f t="shared" si="2"/>
        <v>0.75</v>
      </c>
      <c r="AE10" s="27">
        <f t="shared" si="3"/>
        <v>0.64444666666666661</v>
      </c>
      <c r="AF10" s="27">
        <f t="shared" si="4"/>
        <v>0.55000000000000004</v>
      </c>
      <c r="AG10" s="27">
        <f t="shared" si="5"/>
        <v>0.71666999999999992</v>
      </c>
      <c r="AH10" s="27">
        <f t="shared" si="6"/>
        <v>0.66666999999999998</v>
      </c>
    </row>
    <row r="11" spans="1:34" s="2" customFormat="1" ht="63" x14ac:dyDescent="0.25">
      <c r="A11" s="28">
        <v>6</v>
      </c>
      <c r="B11" s="3" t="s">
        <v>618</v>
      </c>
      <c r="C11" s="3" t="s">
        <v>619</v>
      </c>
      <c r="D11" s="3" t="s">
        <v>620</v>
      </c>
      <c r="E11" s="61">
        <v>144.5</v>
      </c>
      <c r="F11" s="61">
        <v>40</v>
      </c>
      <c r="G11" s="61">
        <v>10</v>
      </c>
      <c r="H11" s="61">
        <v>10</v>
      </c>
      <c r="I11" s="61">
        <v>10</v>
      </c>
      <c r="J11" s="61">
        <v>10</v>
      </c>
      <c r="K11" s="61">
        <v>57.5</v>
      </c>
      <c r="L11" s="61">
        <v>6.5</v>
      </c>
      <c r="M11" s="61">
        <v>9</v>
      </c>
      <c r="N11" s="61">
        <v>10</v>
      </c>
      <c r="O11" s="61">
        <v>8</v>
      </c>
      <c r="P11" s="61">
        <v>10</v>
      </c>
      <c r="Q11" s="61">
        <v>7</v>
      </c>
      <c r="R11" s="61">
        <v>7</v>
      </c>
      <c r="S11" s="61">
        <v>20</v>
      </c>
      <c r="T11" s="61">
        <v>10</v>
      </c>
      <c r="U11" s="61">
        <v>10</v>
      </c>
      <c r="V11" s="61">
        <v>27</v>
      </c>
      <c r="W11" s="61">
        <v>7</v>
      </c>
      <c r="X11" s="61">
        <v>10</v>
      </c>
      <c r="Y11" s="61">
        <v>10</v>
      </c>
      <c r="AB11" s="27">
        <f t="shared" si="0"/>
        <v>1</v>
      </c>
      <c r="AC11" s="27">
        <f t="shared" si="1"/>
        <v>1</v>
      </c>
      <c r="AD11" s="27">
        <f t="shared" si="2"/>
        <v>1</v>
      </c>
      <c r="AE11" s="27">
        <f t="shared" si="3"/>
        <v>0.9</v>
      </c>
      <c r="AF11" s="27">
        <f t="shared" si="4"/>
        <v>0.7</v>
      </c>
      <c r="AG11" s="27">
        <f t="shared" si="5"/>
        <v>1</v>
      </c>
      <c r="AH11" s="27">
        <f t="shared" si="6"/>
        <v>1</v>
      </c>
    </row>
    <row r="12" spans="1:34" s="2" customFormat="1" ht="63" x14ac:dyDescent="0.25">
      <c r="A12" s="28">
        <v>7</v>
      </c>
      <c r="B12" s="3" t="s">
        <v>621</v>
      </c>
      <c r="C12" s="3" t="s">
        <v>622</v>
      </c>
      <c r="D12" s="3" t="s">
        <v>623</v>
      </c>
      <c r="E12" s="61">
        <v>159.50004999999999</v>
      </c>
      <c r="F12" s="61">
        <v>40</v>
      </c>
      <c r="G12" s="61">
        <v>10</v>
      </c>
      <c r="H12" s="61">
        <v>10</v>
      </c>
      <c r="I12" s="61">
        <v>10</v>
      </c>
      <c r="J12" s="61">
        <v>10</v>
      </c>
      <c r="K12" s="61">
        <v>69.500049999999987</v>
      </c>
      <c r="L12" s="61">
        <v>9.8333499999999994</v>
      </c>
      <c r="M12" s="61">
        <v>10</v>
      </c>
      <c r="N12" s="61">
        <v>10</v>
      </c>
      <c r="O12" s="61">
        <v>10</v>
      </c>
      <c r="P12" s="61">
        <v>10</v>
      </c>
      <c r="Q12" s="61">
        <v>9.6667000000000005</v>
      </c>
      <c r="R12" s="61">
        <v>10</v>
      </c>
      <c r="S12" s="61">
        <v>20</v>
      </c>
      <c r="T12" s="61">
        <v>10</v>
      </c>
      <c r="U12" s="61">
        <v>10</v>
      </c>
      <c r="V12" s="61">
        <v>30</v>
      </c>
      <c r="W12" s="61">
        <v>10</v>
      </c>
      <c r="X12" s="61">
        <v>10</v>
      </c>
      <c r="Y12" s="61">
        <v>10</v>
      </c>
      <c r="AB12" s="27">
        <f t="shared" si="0"/>
        <v>1</v>
      </c>
      <c r="AC12" s="27">
        <f t="shared" si="1"/>
        <v>1</v>
      </c>
      <c r="AD12" s="27">
        <f t="shared" si="2"/>
        <v>1</v>
      </c>
      <c r="AE12" s="27">
        <f t="shared" si="3"/>
        <v>1</v>
      </c>
      <c r="AF12" s="27">
        <f t="shared" si="4"/>
        <v>1</v>
      </c>
      <c r="AG12" s="27">
        <f t="shared" si="5"/>
        <v>1</v>
      </c>
      <c r="AH12" s="27">
        <f t="shared" si="6"/>
        <v>1</v>
      </c>
    </row>
    <row r="13" spans="1:34" s="16" customFormat="1" ht="63" x14ac:dyDescent="0.25">
      <c r="A13" s="28">
        <v>8</v>
      </c>
      <c r="B13" s="19" t="s">
        <v>624</v>
      </c>
      <c r="C13" s="19" t="s">
        <v>625</v>
      </c>
      <c r="D13" s="19" t="s">
        <v>626</v>
      </c>
      <c r="E13" s="62">
        <v>78.25</v>
      </c>
      <c r="F13" s="62">
        <v>21.125</v>
      </c>
      <c r="G13" s="62">
        <v>4.875</v>
      </c>
      <c r="H13" s="62">
        <v>5.375</v>
      </c>
      <c r="I13" s="62">
        <v>5.75</v>
      </c>
      <c r="J13" s="62">
        <v>5.125</v>
      </c>
      <c r="K13" s="62">
        <v>30.875</v>
      </c>
      <c r="L13" s="62">
        <v>4.125</v>
      </c>
      <c r="M13" s="62">
        <v>4.75</v>
      </c>
      <c r="N13" s="62">
        <v>4.625</v>
      </c>
      <c r="O13" s="62">
        <v>5.25</v>
      </c>
      <c r="P13" s="62">
        <v>4.5</v>
      </c>
      <c r="Q13" s="62">
        <v>4</v>
      </c>
      <c r="R13" s="62">
        <v>3.625</v>
      </c>
      <c r="S13" s="62">
        <v>10.25</v>
      </c>
      <c r="T13" s="62">
        <v>5.75</v>
      </c>
      <c r="U13" s="62">
        <v>4.5</v>
      </c>
      <c r="V13" s="62">
        <v>16</v>
      </c>
      <c r="W13" s="62">
        <v>5.375</v>
      </c>
      <c r="X13" s="62">
        <v>5</v>
      </c>
      <c r="Y13" s="62">
        <v>5.625</v>
      </c>
      <c r="AB13" s="27">
        <f t="shared" si="0"/>
        <v>0.51249999999999996</v>
      </c>
      <c r="AC13" s="27">
        <f t="shared" si="1"/>
        <v>0.57499999999999996</v>
      </c>
      <c r="AD13" s="27">
        <f t="shared" si="2"/>
        <v>0.45</v>
      </c>
      <c r="AE13" s="27">
        <f t="shared" si="3"/>
        <v>0.53333333333333333</v>
      </c>
      <c r="AF13" s="27">
        <f t="shared" si="4"/>
        <v>0.53749999999999998</v>
      </c>
      <c r="AG13" s="27">
        <f t="shared" si="5"/>
        <v>0.5</v>
      </c>
      <c r="AH13" s="27">
        <f t="shared" si="6"/>
        <v>0.5625</v>
      </c>
    </row>
    <row r="14" spans="1:34" s="16" customFormat="1" ht="63" x14ac:dyDescent="0.25">
      <c r="A14" s="28">
        <v>9</v>
      </c>
      <c r="B14" s="19" t="s">
        <v>627</v>
      </c>
      <c r="C14" s="19" t="s">
        <v>628</v>
      </c>
      <c r="D14" s="19" t="s">
        <v>629</v>
      </c>
      <c r="E14" s="62">
        <v>132.35569999999998</v>
      </c>
      <c r="F14" s="62">
        <v>34.1753</v>
      </c>
      <c r="G14" s="62">
        <v>8.6700999999999997</v>
      </c>
      <c r="H14" s="62">
        <v>8.4021000000000008</v>
      </c>
      <c r="I14" s="62">
        <v>8.6494999999999997</v>
      </c>
      <c r="J14" s="62">
        <v>8.4535999999999998</v>
      </c>
      <c r="K14" s="62">
        <v>55.304099999999998</v>
      </c>
      <c r="L14" s="62">
        <v>8.7268000000000008</v>
      </c>
      <c r="M14" s="62">
        <v>8.4433000000000007</v>
      </c>
      <c r="N14" s="62">
        <v>7.5670000000000002</v>
      </c>
      <c r="O14" s="62">
        <v>7.7835000000000001</v>
      </c>
      <c r="P14" s="62">
        <v>8.3505000000000003</v>
      </c>
      <c r="Q14" s="62">
        <v>7.4123999999999999</v>
      </c>
      <c r="R14" s="62">
        <v>7.0206</v>
      </c>
      <c r="S14" s="62">
        <v>16.896900000000002</v>
      </c>
      <c r="T14" s="62">
        <v>8.2887000000000004</v>
      </c>
      <c r="U14" s="62">
        <v>8.6082000000000001</v>
      </c>
      <c r="V14" s="62">
        <v>25.979399999999998</v>
      </c>
      <c r="W14" s="62">
        <v>8.5876000000000001</v>
      </c>
      <c r="X14" s="62">
        <v>8.7525999999999993</v>
      </c>
      <c r="Y14" s="62">
        <v>8.6392000000000007</v>
      </c>
      <c r="AB14" s="27">
        <f t="shared" si="0"/>
        <v>0.84484500000000007</v>
      </c>
      <c r="AC14" s="27">
        <f t="shared" si="1"/>
        <v>0.82887</v>
      </c>
      <c r="AD14" s="27">
        <f t="shared" si="2"/>
        <v>0.86082000000000003</v>
      </c>
      <c r="AE14" s="27">
        <f t="shared" si="3"/>
        <v>0.86597999999999997</v>
      </c>
      <c r="AF14" s="27">
        <f t="shared" si="4"/>
        <v>0.85875999999999997</v>
      </c>
      <c r="AG14" s="27">
        <f t="shared" si="5"/>
        <v>0.87525999999999993</v>
      </c>
      <c r="AH14" s="27">
        <f t="shared" si="6"/>
        <v>0.86392000000000002</v>
      </c>
    </row>
    <row r="15" spans="1:34" s="16" customFormat="1" ht="78.75" x14ac:dyDescent="0.25">
      <c r="A15" s="28">
        <v>10</v>
      </c>
      <c r="B15" s="19" t="s">
        <v>630</v>
      </c>
      <c r="C15" s="19" t="s">
        <v>631</v>
      </c>
      <c r="D15" s="19" t="s">
        <v>632</v>
      </c>
      <c r="E15" s="62">
        <v>109.39165</v>
      </c>
      <c r="F15" s="62">
        <v>28.845200000000002</v>
      </c>
      <c r="G15" s="62">
        <v>7.3814000000000002</v>
      </c>
      <c r="H15" s="62">
        <v>7.2679999999999998</v>
      </c>
      <c r="I15" s="62">
        <v>7.1546000000000003</v>
      </c>
      <c r="J15" s="62">
        <v>7.0411999999999999</v>
      </c>
      <c r="K15" s="62">
        <v>46.226849999999999</v>
      </c>
      <c r="L15" s="62">
        <v>6.42265</v>
      </c>
      <c r="M15" s="62">
        <v>6.2784000000000004</v>
      </c>
      <c r="N15" s="62">
        <v>6.4432999999999998</v>
      </c>
      <c r="O15" s="62">
        <v>6.9381000000000004</v>
      </c>
      <c r="P15" s="62">
        <v>7.4535999999999998</v>
      </c>
      <c r="Q15" s="62">
        <v>6.4123999999999999</v>
      </c>
      <c r="R15" s="62">
        <v>6.2784000000000004</v>
      </c>
      <c r="S15" s="62">
        <v>14.443300000000001</v>
      </c>
      <c r="T15" s="62">
        <v>7.0928000000000004</v>
      </c>
      <c r="U15" s="62">
        <v>7.3505000000000003</v>
      </c>
      <c r="V15" s="62">
        <v>19.876300000000001</v>
      </c>
      <c r="W15" s="62">
        <v>6.5361000000000002</v>
      </c>
      <c r="X15" s="62">
        <v>6.7938000000000001</v>
      </c>
      <c r="Y15" s="62">
        <v>6.5464000000000002</v>
      </c>
      <c r="AB15" s="27">
        <f t="shared" si="0"/>
        <v>0.72216499999999995</v>
      </c>
      <c r="AC15" s="27">
        <f t="shared" si="1"/>
        <v>0.70928000000000002</v>
      </c>
      <c r="AD15" s="27">
        <f t="shared" si="2"/>
        <v>0.73504999999999998</v>
      </c>
      <c r="AE15" s="27">
        <f t="shared" si="3"/>
        <v>0.66254333333333337</v>
      </c>
      <c r="AF15" s="27">
        <f t="shared" si="4"/>
        <v>0.65361000000000002</v>
      </c>
      <c r="AG15" s="27">
        <f t="shared" si="5"/>
        <v>0.67937999999999998</v>
      </c>
      <c r="AH15" s="27">
        <f t="shared" si="6"/>
        <v>0.65464</v>
      </c>
    </row>
    <row r="16" spans="1:34" s="16" customFormat="1" ht="78.75" x14ac:dyDescent="0.25">
      <c r="A16" s="28">
        <v>11</v>
      </c>
      <c r="B16" s="19" t="s">
        <v>633</v>
      </c>
      <c r="C16" s="19" t="s">
        <v>634</v>
      </c>
      <c r="D16" s="19" t="s">
        <v>635</v>
      </c>
      <c r="E16" s="62">
        <v>123.00005</v>
      </c>
      <c r="F16" s="62">
        <v>32.947400000000002</v>
      </c>
      <c r="G16" s="62">
        <v>8</v>
      </c>
      <c r="H16" s="62">
        <v>8.0526</v>
      </c>
      <c r="I16" s="62">
        <v>8.4736999999999991</v>
      </c>
      <c r="J16" s="62">
        <v>8.4210999999999991</v>
      </c>
      <c r="K16" s="62">
        <v>51.210549999999998</v>
      </c>
      <c r="L16" s="62">
        <v>7.0526499999999999</v>
      </c>
      <c r="M16" s="62">
        <v>7.4211</v>
      </c>
      <c r="N16" s="62">
        <v>7</v>
      </c>
      <c r="O16" s="62">
        <v>8.2104999999999997</v>
      </c>
      <c r="P16" s="62">
        <v>7.6315999999999997</v>
      </c>
      <c r="Q16" s="62">
        <v>7.3158000000000003</v>
      </c>
      <c r="R16" s="62">
        <v>6.5789</v>
      </c>
      <c r="S16" s="62">
        <v>16.736899999999999</v>
      </c>
      <c r="T16" s="62">
        <v>8.4210999999999991</v>
      </c>
      <c r="U16" s="62">
        <v>8.3157999999999994</v>
      </c>
      <c r="V16" s="62">
        <v>22.1052</v>
      </c>
      <c r="W16" s="62">
        <v>6.5263</v>
      </c>
      <c r="X16" s="62">
        <v>8</v>
      </c>
      <c r="Y16" s="62">
        <v>7.5789</v>
      </c>
      <c r="AB16" s="27">
        <f t="shared" si="0"/>
        <v>0.83684499999999995</v>
      </c>
      <c r="AC16" s="27">
        <f t="shared" si="1"/>
        <v>0.84210999999999991</v>
      </c>
      <c r="AD16" s="27">
        <f t="shared" si="2"/>
        <v>0.83157999999999999</v>
      </c>
      <c r="AE16" s="27">
        <f t="shared" si="3"/>
        <v>0.73683999999999994</v>
      </c>
      <c r="AF16" s="27">
        <f t="shared" si="4"/>
        <v>0.65263000000000004</v>
      </c>
      <c r="AG16" s="27">
        <f t="shared" si="5"/>
        <v>0.8</v>
      </c>
      <c r="AH16" s="27">
        <f t="shared" si="6"/>
        <v>0.75788999999999995</v>
      </c>
    </row>
    <row r="17" spans="1:34" s="16" customFormat="1" ht="78.75" x14ac:dyDescent="0.25">
      <c r="A17" s="28">
        <v>12</v>
      </c>
      <c r="B17" s="19" t="s">
        <v>636</v>
      </c>
      <c r="C17" s="19" t="s">
        <v>637</v>
      </c>
      <c r="D17" s="19" t="s">
        <v>638</v>
      </c>
      <c r="E17" s="62">
        <v>150.76439999999999</v>
      </c>
      <c r="F17" s="62">
        <v>37.780500000000004</v>
      </c>
      <c r="G17" s="62">
        <v>9.3994</v>
      </c>
      <c r="H17" s="62">
        <v>9.4055</v>
      </c>
      <c r="I17" s="62">
        <v>9.4939</v>
      </c>
      <c r="J17" s="62">
        <v>9.4817</v>
      </c>
      <c r="K17" s="62">
        <v>65.823899999999995</v>
      </c>
      <c r="L17" s="62">
        <v>9.4641999999999999</v>
      </c>
      <c r="M17" s="62">
        <v>9.3384</v>
      </c>
      <c r="N17" s="62">
        <v>9.3704000000000001</v>
      </c>
      <c r="O17" s="62">
        <v>9.3673999999999999</v>
      </c>
      <c r="P17" s="62">
        <v>9.5335000000000001</v>
      </c>
      <c r="Q17" s="62">
        <v>9.3856999999999999</v>
      </c>
      <c r="R17" s="62">
        <v>9.3643000000000001</v>
      </c>
      <c r="S17" s="62">
        <v>18.8064</v>
      </c>
      <c r="T17" s="62">
        <v>9.3445</v>
      </c>
      <c r="U17" s="62">
        <v>9.4619</v>
      </c>
      <c r="V17" s="62">
        <v>28.3536</v>
      </c>
      <c r="W17" s="62">
        <v>9.4238</v>
      </c>
      <c r="X17" s="62">
        <v>9.4893000000000001</v>
      </c>
      <c r="Y17" s="62">
        <v>9.4405000000000001</v>
      </c>
      <c r="AB17" s="27">
        <f t="shared" si="0"/>
        <v>0.94032000000000004</v>
      </c>
      <c r="AC17" s="27">
        <f t="shared" si="1"/>
        <v>0.93445</v>
      </c>
      <c r="AD17" s="27">
        <f t="shared" si="2"/>
        <v>0.94618999999999998</v>
      </c>
      <c r="AE17" s="27">
        <f t="shared" si="3"/>
        <v>0.94512000000000007</v>
      </c>
      <c r="AF17" s="27">
        <f t="shared" si="4"/>
        <v>0.94238</v>
      </c>
      <c r="AG17" s="27">
        <f t="shared" si="5"/>
        <v>0.94893000000000005</v>
      </c>
      <c r="AH17" s="27">
        <f t="shared" si="6"/>
        <v>0.94405000000000006</v>
      </c>
    </row>
    <row r="18" spans="1:34" s="16" customFormat="1" ht="78.75" x14ac:dyDescent="0.25">
      <c r="A18" s="28">
        <v>13</v>
      </c>
      <c r="B18" s="19" t="s">
        <v>639</v>
      </c>
      <c r="C18" s="19" t="s">
        <v>640</v>
      </c>
      <c r="D18" s="19" t="s">
        <v>641</v>
      </c>
      <c r="E18" s="62">
        <v>137.36305833333333</v>
      </c>
      <c r="F18" s="62">
        <v>34.345966666666669</v>
      </c>
      <c r="G18" s="62">
        <v>8.3743722222222221</v>
      </c>
      <c r="H18" s="62">
        <v>8.5211222222222212</v>
      </c>
      <c r="I18" s="62">
        <v>8.7113722222222236</v>
      </c>
      <c r="J18" s="62">
        <v>8.7391000000000005</v>
      </c>
      <c r="K18" s="62">
        <v>59.210380555555552</v>
      </c>
      <c r="L18" s="62">
        <v>8.7031972222222223</v>
      </c>
      <c r="M18" s="62">
        <v>8.5374222222222222</v>
      </c>
      <c r="N18" s="62">
        <v>8.4341722222222231</v>
      </c>
      <c r="O18" s="62">
        <v>8.4830722222222228</v>
      </c>
      <c r="P18" s="62">
        <v>8.4776722222222212</v>
      </c>
      <c r="Q18" s="62">
        <v>8.3254722222222224</v>
      </c>
      <c r="R18" s="62">
        <v>8.2493722222222221</v>
      </c>
      <c r="S18" s="62">
        <v>17.335744444444444</v>
      </c>
      <c r="T18" s="62">
        <v>8.6080722222222228</v>
      </c>
      <c r="U18" s="62">
        <v>8.7276722222222212</v>
      </c>
      <c r="V18" s="62">
        <v>26.470966666666666</v>
      </c>
      <c r="W18" s="62">
        <v>8.8477999999999994</v>
      </c>
      <c r="X18" s="62">
        <v>8.7167722222222217</v>
      </c>
      <c r="Y18" s="62">
        <v>8.9063944444444445</v>
      </c>
      <c r="AB18" s="27">
        <f t="shared" si="0"/>
        <v>0.86678722222222215</v>
      </c>
      <c r="AC18" s="27">
        <f t="shared" si="1"/>
        <v>0.86080722222222228</v>
      </c>
      <c r="AD18" s="27">
        <f t="shared" si="2"/>
        <v>0.87276722222222214</v>
      </c>
      <c r="AE18" s="27">
        <f t="shared" si="3"/>
        <v>0.88236555555555551</v>
      </c>
      <c r="AF18" s="27">
        <f t="shared" si="4"/>
        <v>0.8847799999999999</v>
      </c>
      <c r="AG18" s="27">
        <f t="shared" si="5"/>
        <v>0.87167722222222221</v>
      </c>
      <c r="AH18" s="27">
        <f t="shared" si="6"/>
        <v>0.89063944444444443</v>
      </c>
    </row>
    <row r="19" spans="1:34" s="16" customFormat="1" ht="78.75" x14ac:dyDescent="0.25">
      <c r="A19" s="28">
        <v>14</v>
      </c>
      <c r="B19" s="19" t="s">
        <v>642</v>
      </c>
      <c r="C19" s="19" t="s">
        <v>643</v>
      </c>
      <c r="D19" s="19" t="s">
        <v>644</v>
      </c>
      <c r="E19" s="62">
        <v>77.996576190476191</v>
      </c>
      <c r="F19" s="62">
        <v>22.483023809523807</v>
      </c>
      <c r="G19" s="62">
        <v>4.8537547619047618</v>
      </c>
      <c r="H19" s="62">
        <v>4.7517047619047617</v>
      </c>
      <c r="I19" s="62">
        <v>4.8571642857142852</v>
      </c>
      <c r="J19" s="62">
        <v>8.0204000000000004</v>
      </c>
      <c r="K19" s="62">
        <v>29.605488095238094</v>
      </c>
      <c r="L19" s="62">
        <v>4.3911595238095238</v>
      </c>
      <c r="M19" s="62">
        <v>4.1088547619047624</v>
      </c>
      <c r="N19" s="62">
        <v>4.0170047619047615</v>
      </c>
      <c r="O19" s="62">
        <v>4.0782547619047618</v>
      </c>
      <c r="P19" s="62">
        <v>4.7517047619047617</v>
      </c>
      <c r="Q19" s="62">
        <v>4.3639547619047621</v>
      </c>
      <c r="R19" s="62">
        <v>3.8945547619047618</v>
      </c>
      <c r="S19" s="62">
        <v>9.9523595238095233</v>
      </c>
      <c r="T19" s="62">
        <v>5.0272047619047617</v>
      </c>
      <c r="U19" s="62">
        <v>4.9251547619047615</v>
      </c>
      <c r="V19" s="62">
        <v>15.955704761904762</v>
      </c>
      <c r="W19" s="62">
        <v>7.1223999999999998</v>
      </c>
      <c r="X19" s="62">
        <v>4.6802547619047621</v>
      </c>
      <c r="Y19" s="62">
        <v>4.1530500000000004</v>
      </c>
      <c r="AB19" s="27">
        <f t="shared" si="0"/>
        <v>0.49761797619047621</v>
      </c>
      <c r="AC19" s="27">
        <f t="shared" si="1"/>
        <v>0.50272047619047622</v>
      </c>
      <c r="AD19" s="27">
        <f t="shared" si="2"/>
        <v>0.49251547619047614</v>
      </c>
      <c r="AE19" s="27">
        <f t="shared" si="3"/>
        <v>0.53185682539682544</v>
      </c>
      <c r="AF19" s="27">
        <f t="shared" si="4"/>
        <v>0.71223999999999998</v>
      </c>
      <c r="AG19" s="27">
        <f t="shared" si="5"/>
        <v>0.46802547619047619</v>
      </c>
      <c r="AH19" s="27">
        <f t="shared" si="6"/>
        <v>0.41530500000000004</v>
      </c>
    </row>
    <row r="20" spans="1:34" s="16" customFormat="1" ht="110.25" x14ac:dyDescent="0.25">
      <c r="A20" s="28">
        <v>15</v>
      </c>
      <c r="B20" s="19" t="s">
        <v>645</v>
      </c>
      <c r="C20" s="19" t="s">
        <v>646</v>
      </c>
      <c r="D20" s="19" t="s">
        <v>647</v>
      </c>
      <c r="E20" s="62">
        <v>141.39510000000001</v>
      </c>
      <c r="F20" s="62">
        <v>35.336699999999993</v>
      </c>
      <c r="G20" s="62">
        <v>8.7894000000000005</v>
      </c>
      <c r="H20" s="62">
        <v>8.8239999999999998</v>
      </c>
      <c r="I20" s="62">
        <v>8.8739000000000008</v>
      </c>
      <c r="J20" s="62">
        <v>8.8493999999999993</v>
      </c>
      <c r="K20" s="62">
        <v>61.326000000000008</v>
      </c>
      <c r="L20" s="62">
        <v>8.7837999999999994</v>
      </c>
      <c r="M20" s="62">
        <v>8.6745000000000001</v>
      </c>
      <c r="N20" s="62">
        <v>8.7803000000000004</v>
      </c>
      <c r="O20" s="62">
        <v>8.7812999999999999</v>
      </c>
      <c r="P20" s="62">
        <v>8.8910999999999998</v>
      </c>
      <c r="Q20" s="62">
        <v>8.7019000000000002</v>
      </c>
      <c r="R20" s="62">
        <v>8.7131000000000007</v>
      </c>
      <c r="S20" s="62">
        <v>17.942999999999998</v>
      </c>
      <c r="T20" s="62">
        <v>8.9582999999999995</v>
      </c>
      <c r="U20" s="62">
        <v>8.9847000000000001</v>
      </c>
      <c r="V20" s="62">
        <v>26.789400000000001</v>
      </c>
      <c r="W20" s="62">
        <v>8.8280999999999992</v>
      </c>
      <c r="X20" s="62">
        <v>8.9420000000000002</v>
      </c>
      <c r="Y20" s="62">
        <v>9.0192999999999994</v>
      </c>
      <c r="AB20" s="27">
        <f t="shared" si="0"/>
        <v>0.89714999999999989</v>
      </c>
      <c r="AC20" s="27">
        <f t="shared" si="1"/>
        <v>0.8958299999999999</v>
      </c>
      <c r="AD20" s="27">
        <f t="shared" si="2"/>
        <v>0.89846999999999999</v>
      </c>
      <c r="AE20" s="27">
        <f t="shared" si="3"/>
        <v>0.89298</v>
      </c>
      <c r="AF20" s="27">
        <f t="shared" si="4"/>
        <v>0.88280999999999987</v>
      </c>
      <c r="AG20" s="27">
        <f t="shared" si="5"/>
        <v>0.89419999999999999</v>
      </c>
      <c r="AH20" s="27">
        <f t="shared" si="6"/>
        <v>0.9019299999999999</v>
      </c>
    </row>
    <row r="21" spans="1:34" s="16" customFormat="1" ht="110.25" x14ac:dyDescent="0.25">
      <c r="A21" s="28">
        <v>16</v>
      </c>
      <c r="B21" s="19" t="s">
        <v>648</v>
      </c>
      <c r="C21" s="19" t="s">
        <v>649</v>
      </c>
      <c r="D21" s="19" t="s">
        <v>650</v>
      </c>
      <c r="E21" s="62">
        <v>88.368200000000002</v>
      </c>
      <c r="F21" s="62">
        <v>23.4496</v>
      </c>
      <c r="G21" s="62">
        <v>5.7286999999999999</v>
      </c>
      <c r="H21" s="62">
        <v>5.6898999999999997</v>
      </c>
      <c r="I21" s="62">
        <v>5.9690000000000003</v>
      </c>
      <c r="J21" s="62">
        <v>6.0620000000000003</v>
      </c>
      <c r="K21" s="62">
        <v>37.655099999999997</v>
      </c>
      <c r="L21" s="62">
        <v>5.6240000000000006</v>
      </c>
      <c r="M21" s="62">
        <v>4.9379999999999997</v>
      </c>
      <c r="N21" s="62">
        <v>5.3566000000000003</v>
      </c>
      <c r="O21" s="62">
        <v>5.2868000000000004</v>
      </c>
      <c r="P21" s="62">
        <v>6.2325999999999997</v>
      </c>
      <c r="Q21" s="62">
        <v>5.5194000000000001</v>
      </c>
      <c r="R21" s="62">
        <v>4.6977000000000002</v>
      </c>
      <c r="S21" s="62">
        <v>11.2248</v>
      </c>
      <c r="T21" s="62">
        <v>5.4419000000000004</v>
      </c>
      <c r="U21" s="62">
        <v>5.7828999999999997</v>
      </c>
      <c r="V21" s="62">
        <v>16.038699999999999</v>
      </c>
      <c r="W21" s="62">
        <v>5.1859999999999999</v>
      </c>
      <c r="X21" s="62">
        <v>5.6744000000000003</v>
      </c>
      <c r="Y21" s="62">
        <v>5.1783000000000001</v>
      </c>
      <c r="AB21" s="27">
        <f t="shared" si="0"/>
        <v>0.56123999999999996</v>
      </c>
      <c r="AC21" s="27">
        <f t="shared" si="1"/>
        <v>0.54419000000000006</v>
      </c>
      <c r="AD21" s="27">
        <f t="shared" si="2"/>
        <v>0.57828999999999997</v>
      </c>
      <c r="AE21" s="27">
        <f t="shared" si="3"/>
        <v>0.53462333333333334</v>
      </c>
      <c r="AF21" s="27">
        <f t="shared" si="4"/>
        <v>0.51859999999999995</v>
      </c>
      <c r="AG21" s="27">
        <f t="shared" si="5"/>
        <v>0.56744000000000006</v>
      </c>
      <c r="AH21" s="27">
        <f t="shared" si="6"/>
        <v>0.51783000000000001</v>
      </c>
    </row>
    <row r="22" spans="1:34" s="16" customFormat="1" ht="63" x14ac:dyDescent="0.25">
      <c r="A22" s="28">
        <v>17</v>
      </c>
      <c r="B22" s="19" t="s">
        <v>651</v>
      </c>
      <c r="C22" s="19" t="s">
        <v>652</v>
      </c>
      <c r="D22" s="19" t="s">
        <v>653</v>
      </c>
      <c r="E22" s="62">
        <v>100.38885000000001</v>
      </c>
      <c r="F22" s="62">
        <v>24.777799999999999</v>
      </c>
      <c r="G22" s="62">
        <v>6.1111000000000004</v>
      </c>
      <c r="H22" s="62">
        <v>5.2222</v>
      </c>
      <c r="I22" s="62">
        <v>6.6666999999999996</v>
      </c>
      <c r="J22" s="62">
        <v>6.7778</v>
      </c>
      <c r="K22" s="62">
        <v>41.833250000000007</v>
      </c>
      <c r="L22" s="62">
        <v>6.0555500000000002</v>
      </c>
      <c r="M22" s="62">
        <v>6.3333000000000004</v>
      </c>
      <c r="N22" s="62">
        <v>5.5556000000000001</v>
      </c>
      <c r="O22" s="62">
        <v>5.3333000000000004</v>
      </c>
      <c r="P22" s="62">
        <v>6</v>
      </c>
      <c r="Q22" s="62">
        <v>7.1111000000000004</v>
      </c>
      <c r="R22" s="62">
        <v>5.4443999999999999</v>
      </c>
      <c r="S22" s="62">
        <v>14.8889</v>
      </c>
      <c r="T22" s="62">
        <v>7.5556000000000001</v>
      </c>
      <c r="U22" s="62">
        <v>7.3333000000000004</v>
      </c>
      <c r="V22" s="62">
        <v>18.8889</v>
      </c>
      <c r="W22" s="62">
        <v>5.7778</v>
      </c>
      <c r="X22" s="62">
        <v>6.2222</v>
      </c>
      <c r="Y22" s="62">
        <v>6.8888999999999996</v>
      </c>
      <c r="AB22" s="27">
        <f t="shared" si="0"/>
        <v>0.74444500000000002</v>
      </c>
      <c r="AC22" s="27">
        <f t="shared" si="1"/>
        <v>0.75556000000000001</v>
      </c>
      <c r="AD22" s="27">
        <f t="shared" si="2"/>
        <v>0.73333000000000004</v>
      </c>
      <c r="AE22" s="27">
        <f t="shared" si="3"/>
        <v>0.62963000000000002</v>
      </c>
      <c r="AF22" s="27">
        <f t="shared" si="4"/>
        <v>0.57777999999999996</v>
      </c>
      <c r="AG22" s="27">
        <f t="shared" si="5"/>
        <v>0.62222</v>
      </c>
      <c r="AH22" s="27">
        <f t="shared" si="6"/>
        <v>0.68889</v>
      </c>
    </row>
    <row r="23" spans="1:34" s="27" customFormat="1" ht="94.5" x14ac:dyDescent="0.25">
      <c r="A23" s="28">
        <v>18</v>
      </c>
      <c r="B23" s="28" t="s">
        <v>654</v>
      </c>
      <c r="C23" s="28" t="s">
        <v>655</v>
      </c>
      <c r="D23" s="28" t="s">
        <v>656</v>
      </c>
      <c r="E23" s="63">
        <v>151.74539999999999</v>
      </c>
      <c r="F23" s="63">
        <v>37.527299999999997</v>
      </c>
      <c r="G23" s="63">
        <v>9.3272999999999993</v>
      </c>
      <c r="H23" s="63">
        <v>9.4182000000000006</v>
      </c>
      <c r="I23" s="63">
        <v>9.4908999999999999</v>
      </c>
      <c r="J23" s="63">
        <v>9.2909000000000006</v>
      </c>
      <c r="K23" s="63">
        <v>65.690899999999999</v>
      </c>
      <c r="L23" s="63">
        <v>9.2909000000000006</v>
      </c>
      <c r="M23" s="63">
        <v>9.3272999999999993</v>
      </c>
      <c r="N23" s="63">
        <v>9.3818000000000001</v>
      </c>
      <c r="O23" s="63">
        <v>9.3818000000000001</v>
      </c>
      <c r="P23" s="63">
        <v>9.6</v>
      </c>
      <c r="Q23" s="63">
        <v>9.4182000000000006</v>
      </c>
      <c r="R23" s="63">
        <v>9.2909000000000006</v>
      </c>
      <c r="S23" s="63">
        <v>19.8</v>
      </c>
      <c r="T23" s="63">
        <v>9.9091000000000005</v>
      </c>
      <c r="U23" s="63">
        <v>9.8909000000000002</v>
      </c>
      <c r="V23" s="63">
        <v>28.7272</v>
      </c>
      <c r="W23" s="63">
        <v>9.3635999999999999</v>
      </c>
      <c r="X23" s="63">
        <v>9.6545000000000005</v>
      </c>
      <c r="Y23" s="63">
        <v>9.7090999999999994</v>
      </c>
      <c r="AB23" s="27">
        <f t="shared" si="0"/>
        <v>0.99</v>
      </c>
      <c r="AC23" s="27">
        <f t="shared" si="1"/>
        <v>0.99091000000000007</v>
      </c>
      <c r="AD23" s="27">
        <f t="shared" si="2"/>
        <v>0.98909000000000002</v>
      </c>
      <c r="AE23" s="27">
        <f t="shared" si="3"/>
        <v>0.95757333333333339</v>
      </c>
      <c r="AF23" s="27">
        <f t="shared" si="4"/>
        <v>0.93635999999999997</v>
      </c>
      <c r="AG23" s="27">
        <f t="shared" si="5"/>
        <v>0.96545000000000003</v>
      </c>
      <c r="AH23" s="27">
        <f t="shared" si="6"/>
        <v>0.97090999999999994</v>
      </c>
    </row>
    <row r="24" spans="1:34" s="27" customFormat="1" ht="94.5" x14ac:dyDescent="0.25">
      <c r="A24" s="28">
        <v>19</v>
      </c>
      <c r="B24" s="28" t="s">
        <v>657</v>
      </c>
      <c r="C24" s="28" t="s">
        <v>658</v>
      </c>
      <c r="D24" s="28" t="s">
        <v>659</v>
      </c>
      <c r="E24" s="63">
        <v>152.60305</v>
      </c>
      <c r="F24" s="63">
        <v>39.142899999999997</v>
      </c>
      <c r="G24" s="63">
        <v>9.7936999999999994</v>
      </c>
      <c r="H24" s="63">
        <v>9.7936999999999994</v>
      </c>
      <c r="I24" s="63">
        <v>9.6983999999999995</v>
      </c>
      <c r="J24" s="63">
        <v>9.8571000000000009</v>
      </c>
      <c r="K24" s="63">
        <v>64.999850000000009</v>
      </c>
      <c r="L24" s="63">
        <v>9.4444499999999998</v>
      </c>
      <c r="M24" s="63">
        <v>9</v>
      </c>
      <c r="N24" s="63">
        <v>9.4443999999999999</v>
      </c>
      <c r="O24" s="63">
        <v>9.5714000000000006</v>
      </c>
      <c r="P24" s="63">
        <v>9.6189999999999998</v>
      </c>
      <c r="Q24" s="63">
        <v>9.6189999999999998</v>
      </c>
      <c r="R24" s="63">
        <v>8.3016000000000005</v>
      </c>
      <c r="S24" s="63">
        <v>19.6508</v>
      </c>
      <c r="T24" s="63">
        <v>9.9206000000000003</v>
      </c>
      <c r="U24" s="63">
        <v>9.7302</v>
      </c>
      <c r="V24" s="63">
        <v>28.8095</v>
      </c>
      <c r="W24" s="63">
        <v>9.3491999999999997</v>
      </c>
      <c r="X24" s="63">
        <v>9.6349</v>
      </c>
      <c r="Y24" s="63">
        <v>9.8254000000000001</v>
      </c>
      <c r="AB24" s="27">
        <f t="shared" si="0"/>
        <v>0.98253999999999997</v>
      </c>
      <c r="AC24" s="27">
        <f t="shared" si="1"/>
        <v>0.99206000000000005</v>
      </c>
      <c r="AD24" s="27">
        <f t="shared" si="2"/>
        <v>0.97302</v>
      </c>
      <c r="AE24" s="27">
        <f t="shared" si="3"/>
        <v>0.9603166666666666</v>
      </c>
      <c r="AF24" s="27">
        <f t="shared" si="4"/>
        <v>0.93491999999999997</v>
      </c>
      <c r="AG24" s="27">
        <f t="shared" si="5"/>
        <v>0.96348999999999996</v>
      </c>
      <c r="AH24" s="27">
        <f t="shared" si="6"/>
        <v>0.98253999999999997</v>
      </c>
    </row>
    <row r="25" spans="1:34" s="27" customFormat="1" ht="63" x14ac:dyDescent="0.25">
      <c r="A25" s="28">
        <v>20</v>
      </c>
      <c r="B25" s="28" t="s">
        <v>660</v>
      </c>
      <c r="C25" s="28" t="s">
        <v>661</v>
      </c>
      <c r="D25" s="28" t="s">
        <v>662</v>
      </c>
      <c r="E25" s="63">
        <v>136.26570000000001</v>
      </c>
      <c r="F25" s="63">
        <v>34.495000000000005</v>
      </c>
      <c r="G25" s="63">
        <v>8.5311000000000003</v>
      </c>
      <c r="H25" s="63">
        <v>8.5934000000000008</v>
      </c>
      <c r="I25" s="63">
        <v>8.718</v>
      </c>
      <c r="J25" s="63">
        <v>8.6524999999999999</v>
      </c>
      <c r="K25" s="63">
        <v>58.295100000000005</v>
      </c>
      <c r="L25" s="63">
        <v>8.2262000000000004</v>
      </c>
      <c r="M25" s="63">
        <v>8.1999999999999993</v>
      </c>
      <c r="N25" s="63">
        <v>8.6951000000000001</v>
      </c>
      <c r="O25" s="63">
        <v>8.6393000000000004</v>
      </c>
      <c r="P25" s="63">
        <v>8.7148000000000003</v>
      </c>
      <c r="Q25" s="63">
        <v>8.0623000000000005</v>
      </c>
      <c r="R25" s="63">
        <v>7.7573999999999996</v>
      </c>
      <c r="S25" s="63">
        <v>17.534500000000001</v>
      </c>
      <c r="T25" s="63">
        <v>8.7279</v>
      </c>
      <c r="U25" s="63">
        <v>8.8065999999999995</v>
      </c>
      <c r="V25" s="63">
        <v>25.941099999999999</v>
      </c>
      <c r="W25" s="63">
        <v>8.0066000000000006</v>
      </c>
      <c r="X25" s="63">
        <v>8.8361000000000001</v>
      </c>
      <c r="Y25" s="63">
        <v>9.0983999999999998</v>
      </c>
      <c r="AB25" s="27">
        <f t="shared" si="0"/>
        <v>0.87672499999999998</v>
      </c>
      <c r="AC25" s="27">
        <f t="shared" si="1"/>
        <v>0.87278999999999995</v>
      </c>
      <c r="AD25" s="27">
        <f t="shared" si="2"/>
        <v>0.88066</v>
      </c>
      <c r="AE25" s="27">
        <f t="shared" si="3"/>
        <v>0.86470333333333338</v>
      </c>
      <c r="AF25" s="27">
        <f t="shared" si="4"/>
        <v>0.80066000000000004</v>
      </c>
      <c r="AG25" s="27">
        <f t="shared" si="5"/>
        <v>0.88361000000000001</v>
      </c>
      <c r="AH25" s="27">
        <f t="shared" si="6"/>
        <v>0.90983999999999998</v>
      </c>
    </row>
    <row r="26" spans="1:34" s="27" customFormat="1" ht="94.5" x14ac:dyDescent="0.25">
      <c r="A26" s="28">
        <v>21</v>
      </c>
      <c r="B26" s="28" t="s">
        <v>663</v>
      </c>
      <c r="C26" s="28" t="s">
        <v>664</v>
      </c>
      <c r="D26" s="28" t="s">
        <v>665</v>
      </c>
      <c r="E26" s="63">
        <v>139.69235</v>
      </c>
      <c r="F26" s="63">
        <v>35.469200000000001</v>
      </c>
      <c r="G26" s="63">
        <v>8.7231000000000005</v>
      </c>
      <c r="H26" s="63">
        <v>8.8537999999999997</v>
      </c>
      <c r="I26" s="63">
        <v>9.0538000000000007</v>
      </c>
      <c r="J26" s="63">
        <v>8.8384999999999998</v>
      </c>
      <c r="K26" s="63">
        <v>58.446149999999996</v>
      </c>
      <c r="L26" s="63">
        <v>8.2615499999999997</v>
      </c>
      <c r="M26" s="63">
        <v>8.0385000000000009</v>
      </c>
      <c r="N26" s="63">
        <v>8.8768999999999991</v>
      </c>
      <c r="O26" s="63">
        <v>8.9</v>
      </c>
      <c r="P26" s="63">
        <v>8.6</v>
      </c>
      <c r="Q26" s="63">
        <v>8.1538000000000004</v>
      </c>
      <c r="R26" s="63">
        <v>7.6154000000000002</v>
      </c>
      <c r="S26" s="63">
        <v>18.777000000000001</v>
      </c>
      <c r="T26" s="63">
        <v>9.3308</v>
      </c>
      <c r="U26" s="63">
        <v>9.4461999999999993</v>
      </c>
      <c r="V26" s="63">
        <v>27</v>
      </c>
      <c r="W26" s="63">
        <v>8.1692</v>
      </c>
      <c r="X26" s="63">
        <v>9.3077000000000005</v>
      </c>
      <c r="Y26" s="63">
        <v>9.5230999999999995</v>
      </c>
      <c r="AB26" s="27">
        <f t="shared" si="0"/>
        <v>0.93884999999999996</v>
      </c>
      <c r="AC26" s="27">
        <f t="shared" si="1"/>
        <v>0.93308000000000002</v>
      </c>
      <c r="AD26" s="27">
        <f t="shared" si="2"/>
        <v>0.9446199999999999</v>
      </c>
      <c r="AE26" s="27">
        <f t="shared" si="3"/>
        <v>0.9</v>
      </c>
      <c r="AF26" s="27">
        <f t="shared" si="4"/>
        <v>0.81691999999999998</v>
      </c>
      <c r="AG26" s="27">
        <f t="shared" si="5"/>
        <v>0.9307700000000001</v>
      </c>
      <c r="AH26" s="27">
        <f t="shared" si="6"/>
        <v>0.95230999999999999</v>
      </c>
    </row>
    <row r="27" spans="1:34" s="27" customFormat="1" ht="94.5" x14ac:dyDescent="0.25">
      <c r="A27" s="28">
        <v>22</v>
      </c>
      <c r="B27" s="28" t="s">
        <v>666</v>
      </c>
      <c r="C27" s="28" t="s">
        <v>667</v>
      </c>
      <c r="D27" s="28" t="s">
        <v>668</v>
      </c>
      <c r="E27" s="63">
        <v>126.4092</v>
      </c>
      <c r="F27" s="63">
        <v>33.454599999999999</v>
      </c>
      <c r="G27" s="63">
        <v>8.0303000000000004</v>
      </c>
      <c r="H27" s="63">
        <v>8.5455000000000005</v>
      </c>
      <c r="I27" s="63">
        <v>8.6667000000000005</v>
      </c>
      <c r="J27" s="63">
        <v>8.2120999999999995</v>
      </c>
      <c r="K27" s="63">
        <v>49.469799999999999</v>
      </c>
      <c r="L27" s="63">
        <v>7.1364000000000001</v>
      </c>
      <c r="M27" s="63">
        <v>7.1515000000000004</v>
      </c>
      <c r="N27" s="63">
        <v>8.2120999999999995</v>
      </c>
      <c r="O27" s="63">
        <v>7.5152000000000001</v>
      </c>
      <c r="P27" s="63">
        <v>8.0303000000000004</v>
      </c>
      <c r="Q27" s="63">
        <v>6.8788</v>
      </c>
      <c r="R27" s="63">
        <v>4.5454999999999997</v>
      </c>
      <c r="S27" s="63">
        <v>18.2424</v>
      </c>
      <c r="T27" s="63">
        <v>9.2423999999999999</v>
      </c>
      <c r="U27" s="63">
        <v>9</v>
      </c>
      <c r="V27" s="63">
        <v>25.2424</v>
      </c>
      <c r="W27" s="63">
        <v>7</v>
      </c>
      <c r="X27" s="63">
        <v>8.8788</v>
      </c>
      <c r="Y27" s="63">
        <v>9.3635999999999999</v>
      </c>
      <c r="AB27" s="27">
        <f t="shared" si="0"/>
        <v>0.91212000000000004</v>
      </c>
      <c r="AC27" s="27">
        <f t="shared" si="1"/>
        <v>0.92423999999999995</v>
      </c>
      <c r="AD27" s="27">
        <f t="shared" si="2"/>
        <v>0.9</v>
      </c>
      <c r="AE27" s="27">
        <f t="shared" si="3"/>
        <v>0.84141333333333324</v>
      </c>
      <c r="AF27" s="27">
        <f t="shared" si="4"/>
        <v>0.7</v>
      </c>
      <c r="AG27" s="27">
        <f t="shared" si="5"/>
        <v>0.88788</v>
      </c>
      <c r="AH27" s="27">
        <f t="shared" si="6"/>
        <v>0.93635999999999997</v>
      </c>
    </row>
    <row r="28" spans="1:34" s="27" customFormat="1" ht="78.75" x14ac:dyDescent="0.25">
      <c r="A28" s="28">
        <v>23</v>
      </c>
      <c r="B28" s="28" t="s">
        <v>669</v>
      </c>
      <c r="C28" s="28" t="s">
        <v>670</v>
      </c>
      <c r="D28" s="28" t="s">
        <v>671</v>
      </c>
      <c r="E28" s="63">
        <v>152.4128</v>
      </c>
      <c r="F28" s="63">
        <v>38.119599999999998</v>
      </c>
      <c r="G28" s="63">
        <v>9.6882000000000001</v>
      </c>
      <c r="H28" s="63">
        <v>9.2891999999999992</v>
      </c>
      <c r="I28" s="63">
        <v>9.3844999999999992</v>
      </c>
      <c r="J28" s="63">
        <v>9.7576999999999998</v>
      </c>
      <c r="K28" s="63">
        <v>65.7697</v>
      </c>
      <c r="L28" s="63">
        <v>9.5404</v>
      </c>
      <c r="M28" s="63">
        <v>9.1179000000000006</v>
      </c>
      <c r="N28" s="63">
        <v>8.9110999999999994</v>
      </c>
      <c r="O28" s="63">
        <v>9.7220999999999993</v>
      </c>
      <c r="P28" s="63">
        <v>9.8239000000000001</v>
      </c>
      <c r="Q28" s="63">
        <v>9.5702999999999996</v>
      </c>
      <c r="R28" s="63">
        <v>9.0839999999999996</v>
      </c>
      <c r="S28" s="63">
        <v>19.736699999999999</v>
      </c>
      <c r="T28" s="63">
        <v>9.8707999999999991</v>
      </c>
      <c r="U28" s="63">
        <v>9.8658999999999999</v>
      </c>
      <c r="V28" s="63">
        <v>28.786799999999999</v>
      </c>
      <c r="W28" s="63">
        <v>9.4459</v>
      </c>
      <c r="X28" s="63">
        <v>9.4393999999999991</v>
      </c>
      <c r="Y28" s="63">
        <v>9.9015000000000004</v>
      </c>
      <c r="AB28" s="27">
        <f t="shared" si="0"/>
        <v>0.98683499999999991</v>
      </c>
      <c r="AC28" s="27">
        <f t="shared" si="1"/>
        <v>0.98707999999999996</v>
      </c>
      <c r="AD28" s="27">
        <f t="shared" si="2"/>
        <v>0.98658999999999997</v>
      </c>
      <c r="AE28" s="27">
        <f t="shared" si="3"/>
        <v>0.95956000000000008</v>
      </c>
      <c r="AF28" s="27">
        <f t="shared" si="4"/>
        <v>0.94459000000000004</v>
      </c>
      <c r="AG28" s="27">
        <f t="shared" si="5"/>
        <v>0.94393999999999989</v>
      </c>
      <c r="AH28" s="27">
        <f t="shared" si="6"/>
        <v>0.99015000000000009</v>
      </c>
    </row>
    <row r="29" spans="1:34" s="27" customFormat="1" ht="63" x14ac:dyDescent="0.25">
      <c r="A29" s="28">
        <v>24</v>
      </c>
      <c r="B29" s="28" t="s">
        <v>672</v>
      </c>
      <c r="C29" s="28" t="s">
        <v>673</v>
      </c>
      <c r="D29" s="28" t="s">
        <v>674</v>
      </c>
      <c r="E29" s="63">
        <v>158.42734999999999</v>
      </c>
      <c r="F29" s="63">
        <v>39.648399999999995</v>
      </c>
      <c r="G29" s="63">
        <v>9.8989999999999991</v>
      </c>
      <c r="H29" s="63">
        <v>9.9103999999999992</v>
      </c>
      <c r="I29" s="63">
        <v>9.9178999999999995</v>
      </c>
      <c r="J29" s="63">
        <v>9.9210999999999991</v>
      </c>
      <c r="K29" s="63">
        <v>69.112249999999989</v>
      </c>
      <c r="L29" s="63">
        <v>9.8699499999999993</v>
      </c>
      <c r="M29" s="63">
        <v>9.8402999999999992</v>
      </c>
      <c r="N29" s="63">
        <v>9.9039999999999999</v>
      </c>
      <c r="O29" s="63">
        <v>9.9343000000000004</v>
      </c>
      <c r="P29" s="63">
        <v>9.9463000000000008</v>
      </c>
      <c r="Q29" s="63">
        <v>9.8428000000000004</v>
      </c>
      <c r="R29" s="63">
        <v>9.7745999999999995</v>
      </c>
      <c r="S29" s="63">
        <v>19.903399999999998</v>
      </c>
      <c r="T29" s="63">
        <v>9.9489000000000001</v>
      </c>
      <c r="U29" s="63">
        <v>9.9544999999999995</v>
      </c>
      <c r="V29" s="63">
        <v>29.763300000000001</v>
      </c>
      <c r="W29" s="63">
        <v>9.8460000000000001</v>
      </c>
      <c r="X29" s="63">
        <v>9.9533000000000005</v>
      </c>
      <c r="Y29" s="63">
        <v>9.9640000000000004</v>
      </c>
      <c r="AB29" s="27">
        <f t="shared" si="0"/>
        <v>0.99517</v>
      </c>
      <c r="AC29" s="27">
        <f t="shared" si="1"/>
        <v>0.99489000000000005</v>
      </c>
      <c r="AD29" s="27">
        <f t="shared" si="2"/>
        <v>0.99544999999999995</v>
      </c>
      <c r="AE29" s="27">
        <f t="shared" si="3"/>
        <v>0.99210999999999994</v>
      </c>
      <c r="AF29" s="27">
        <f t="shared" si="4"/>
        <v>0.98460000000000003</v>
      </c>
      <c r="AG29" s="27">
        <f t="shared" si="5"/>
        <v>0.99533000000000005</v>
      </c>
      <c r="AH29" s="27">
        <f t="shared" si="6"/>
        <v>0.99640000000000006</v>
      </c>
    </row>
    <row r="30" spans="1:34" s="27" customFormat="1" ht="78.75" x14ac:dyDescent="0.25">
      <c r="A30" s="28">
        <v>25</v>
      </c>
      <c r="B30" s="28" t="s">
        <v>675</v>
      </c>
      <c r="C30" s="28" t="s">
        <v>676</v>
      </c>
      <c r="D30" s="28" t="s">
        <v>677</v>
      </c>
      <c r="E30" s="63">
        <v>146.558775</v>
      </c>
      <c r="F30" s="63">
        <v>36.94115</v>
      </c>
      <c r="G30" s="63">
        <v>9.3725500000000004</v>
      </c>
      <c r="H30" s="63">
        <v>9.4117499999999996</v>
      </c>
      <c r="I30" s="63">
        <v>9.6274499999999996</v>
      </c>
      <c r="J30" s="63">
        <v>8.5294000000000008</v>
      </c>
      <c r="K30" s="63">
        <v>62.352924999999999</v>
      </c>
      <c r="L30" s="63">
        <v>8.9117749999999987</v>
      </c>
      <c r="M30" s="63">
        <v>8.7451000000000008</v>
      </c>
      <c r="N30" s="63">
        <v>9.2255000000000003</v>
      </c>
      <c r="O30" s="63">
        <v>9.0098000000000003</v>
      </c>
      <c r="P30" s="63">
        <v>9.6666500000000006</v>
      </c>
      <c r="Q30" s="63">
        <v>8.3627500000000001</v>
      </c>
      <c r="R30" s="63">
        <v>8.4313500000000001</v>
      </c>
      <c r="S30" s="63">
        <v>19.676499999999997</v>
      </c>
      <c r="T30" s="63">
        <v>9.8627500000000001</v>
      </c>
      <c r="U30" s="63">
        <v>9.8137499999999989</v>
      </c>
      <c r="V30" s="63">
        <v>27.588200000000001</v>
      </c>
      <c r="W30" s="63">
        <v>8.0784000000000002</v>
      </c>
      <c r="X30" s="63">
        <v>9.6176500000000011</v>
      </c>
      <c r="Y30" s="63">
        <v>9.8921500000000009</v>
      </c>
      <c r="AB30" s="27">
        <f t="shared" si="0"/>
        <v>0.98382499999999995</v>
      </c>
      <c r="AC30" s="27">
        <f t="shared" si="1"/>
        <v>0.98627500000000001</v>
      </c>
      <c r="AD30" s="27">
        <f t="shared" si="2"/>
        <v>0.98137499999999989</v>
      </c>
      <c r="AE30" s="27">
        <f t="shared" si="3"/>
        <v>0.91960666666666668</v>
      </c>
      <c r="AF30" s="27">
        <f t="shared" si="4"/>
        <v>0.80784</v>
      </c>
      <c r="AG30" s="27">
        <f t="shared" si="5"/>
        <v>0.96176500000000009</v>
      </c>
      <c r="AH30" s="27">
        <f t="shared" si="6"/>
        <v>0.98921500000000007</v>
      </c>
    </row>
    <row r="31" spans="1:34" s="27" customFormat="1" ht="78.75" x14ac:dyDescent="0.25">
      <c r="A31" s="28">
        <v>26</v>
      </c>
      <c r="B31" s="28" t="s">
        <v>678</v>
      </c>
      <c r="C31" s="28" t="s">
        <v>679</v>
      </c>
      <c r="D31" s="28" t="s">
        <v>680</v>
      </c>
      <c r="E31" s="63">
        <v>151.13222500000001</v>
      </c>
      <c r="F31" s="63">
        <v>38.575099999999999</v>
      </c>
      <c r="G31" s="63">
        <v>9.7652999999999999</v>
      </c>
      <c r="H31" s="63">
        <v>9.6122999999999994</v>
      </c>
      <c r="I31" s="63">
        <v>9.7396999999999991</v>
      </c>
      <c r="J31" s="63">
        <v>9.4578000000000007</v>
      </c>
      <c r="K31" s="63">
        <v>64.939274999999995</v>
      </c>
      <c r="L31" s="63">
        <v>8.9541749999999993</v>
      </c>
      <c r="M31" s="63">
        <v>9.2500999999999998</v>
      </c>
      <c r="N31" s="63">
        <v>9.5590499999999992</v>
      </c>
      <c r="O31" s="63">
        <v>9.5657999999999994</v>
      </c>
      <c r="P31" s="63">
        <v>9.7337999999999987</v>
      </c>
      <c r="Q31" s="63">
        <v>9.3725999999999985</v>
      </c>
      <c r="R31" s="63">
        <v>8.5037500000000001</v>
      </c>
      <c r="S31" s="63">
        <v>19.4941</v>
      </c>
      <c r="T31" s="63">
        <v>9.7308500000000002</v>
      </c>
      <c r="U31" s="63">
        <v>9.7632499999999993</v>
      </c>
      <c r="V31" s="63">
        <v>28.123750000000001</v>
      </c>
      <c r="W31" s="63">
        <v>8.5284999999999993</v>
      </c>
      <c r="X31" s="63">
        <v>9.777000000000001</v>
      </c>
      <c r="Y31" s="63">
        <v>9.818249999999999</v>
      </c>
      <c r="AB31" s="27">
        <f t="shared" si="0"/>
        <v>0.97470499999999993</v>
      </c>
      <c r="AC31" s="27">
        <f t="shared" si="1"/>
        <v>0.97308499999999998</v>
      </c>
      <c r="AD31" s="27">
        <f t="shared" si="2"/>
        <v>0.97632499999999989</v>
      </c>
      <c r="AE31" s="27">
        <f t="shared" si="3"/>
        <v>0.93745833333333339</v>
      </c>
      <c r="AF31" s="27">
        <f t="shared" si="4"/>
        <v>0.85284999999999989</v>
      </c>
      <c r="AG31" s="27">
        <f t="shared" si="5"/>
        <v>0.97770000000000012</v>
      </c>
      <c r="AH31" s="27">
        <f t="shared" si="6"/>
        <v>0.98182499999999995</v>
      </c>
    </row>
    <row r="32" spans="1:34" s="27" customFormat="1" ht="63" x14ac:dyDescent="0.25">
      <c r="A32" s="28">
        <v>27</v>
      </c>
      <c r="B32" s="28" t="s">
        <v>681</v>
      </c>
      <c r="C32" s="28" t="s">
        <v>682</v>
      </c>
      <c r="D32" s="28" t="s">
        <v>683</v>
      </c>
      <c r="E32" s="63">
        <v>145.39279999999999</v>
      </c>
      <c r="F32" s="63">
        <v>37.035699999999999</v>
      </c>
      <c r="G32" s="63">
        <v>9.3928999999999991</v>
      </c>
      <c r="H32" s="63">
        <v>9.1071000000000009</v>
      </c>
      <c r="I32" s="63">
        <v>9.25</v>
      </c>
      <c r="J32" s="63">
        <v>9.2857000000000003</v>
      </c>
      <c r="K32" s="63">
        <v>62.571399999999997</v>
      </c>
      <c r="L32" s="63">
        <v>8.5</v>
      </c>
      <c r="M32" s="63">
        <v>8.8214000000000006</v>
      </c>
      <c r="N32" s="63">
        <v>9.3214000000000006</v>
      </c>
      <c r="O32" s="63">
        <v>9.25</v>
      </c>
      <c r="P32" s="63">
        <v>9.2857000000000003</v>
      </c>
      <c r="Q32" s="63">
        <v>8.6428999999999991</v>
      </c>
      <c r="R32" s="63">
        <v>8.75</v>
      </c>
      <c r="S32" s="63">
        <v>18.857100000000003</v>
      </c>
      <c r="T32" s="63">
        <v>9.3571000000000009</v>
      </c>
      <c r="U32" s="63">
        <v>9.5</v>
      </c>
      <c r="V32" s="63">
        <v>26.928600000000003</v>
      </c>
      <c r="W32" s="63">
        <v>8.0357000000000003</v>
      </c>
      <c r="X32" s="63">
        <v>9.4285999999999994</v>
      </c>
      <c r="Y32" s="63">
        <v>9.4642999999999997</v>
      </c>
      <c r="AB32" s="27">
        <f t="shared" si="0"/>
        <v>0.942855</v>
      </c>
      <c r="AC32" s="27">
        <f t="shared" si="1"/>
        <v>0.93571000000000004</v>
      </c>
      <c r="AD32" s="27">
        <f t="shared" si="2"/>
        <v>0.95</v>
      </c>
      <c r="AE32" s="27">
        <f t="shared" si="3"/>
        <v>0.89761999999999997</v>
      </c>
      <c r="AF32" s="27">
        <f t="shared" si="4"/>
        <v>0.80357000000000001</v>
      </c>
      <c r="AG32" s="27">
        <f t="shared" si="5"/>
        <v>0.94285999999999992</v>
      </c>
      <c r="AH32" s="27">
        <f t="shared" si="6"/>
        <v>0.94642999999999999</v>
      </c>
    </row>
    <row r="33" spans="1:34" s="2" customFormat="1" ht="63" x14ac:dyDescent="0.25">
      <c r="A33" s="28">
        <v>28</v>
      </c>
      <c r="B33" s="3" t="s">
        <v>684</v>
      </c>
      <c r="C33" s="3" t="s">
        <v>685</v>
      </c>
      <c r="D33" s="3" t="s">
        <v>686</v>
      </c>
      <c r="E33" s="61">
        <v>111.595375</v>
      </c>
      <c r="F33" s="61">
        <v>35.411299999999997</v>
      </c>
      <c r="G33" s="61">
        <v>9.5468000000000011</v>
      </c>
      <c r="H33" s="61">
        <v>8.5763499999999997</v>
      </c>
      <c r="I33" s="61">
        <v>8.091149999999999</v>
      </c>
      <c r="J33" s="61">
        <v>9.1969999999999992</v>
      </c>
      <c r="K33" s="61">
        <v>41.078175000000002</v>
      </c>
      <c r="L33" s="61">
        <v>5.5794249999999996</v>
      </c>
      <c r="M33" s="61">
        <v>7.0984999999999996</v>
      </c>
      <c r="N33" s="61">
        <v>5.5899000000000001</v>
      </c>
      <c r="O33" s="61">
        <v>5.1256000000000004</v>
      </c>
      <c r="P33" s="61">
        <v>6.1021999999999998</v>
      </c>
      <c r="Q33" s="61">
        <v>5.601</v>
      </c>
      <c r="R33" s="61">
        <v>5.9815500000000004</v>
      </c>
      <c r="S33" s="61">
        <v>14.841149999999999</v>
      </c>
      <c r="T33" s="61">
        <v>8.6502499999999998</v>
      </c>
      <c r="U33" s="61">
        <v>6.1909000000000001</v>
      </c>
      <c r="V33" s="61">
        <v>20.264749999999999</v>
      </c>
      <c r="W33" s="61">
        <v>9.2438000000000002</v>
      </c>
      <c r="X33" s="61">
        <v>6.2142999999999997</v>
      </c>
      <c r="Y33" s="61">
        <v>4.8066500000000003</v>
      </c>
      <c r="AB33" s="27">
        <f t="shared" si="0"/>
        <v>0.74205750000000004</v>
      </c>
      <c r="AC33" s="27">
        <f t="shared" si="1"/>
        <v>0.86502499999999993</v>
      </c>
      <c r="AD33" s="27">
        <f t="shared" si="2"/>
        <v>0.61909000000000003</v>
      </c>
      <c r="AE33" s="27">
        <f t="shared" si="3"/>
        <v>0.67549166666666671</v>
      </c>
      <c r="AF33" s="27">
        <f t="shared" si="4"/>
        <v>0.92437999999999998</v>
      </c>
      <c r="AG33" s="27">
        <f t="shared" si="5"/>
        <v>0.62142999999999993</v>
      </c>
      <c r="AH33" s="27">
        <f t="shared" si="6"/>
        <v>0.48066500000000001</v>
      </c>
    </row>
    <row r="34" spans="1:34" s="2" customFormat="1" ht="63" x14ac:dyDescent="0.25">
      <c r="A34" s="28">
        <v>29</v>
      </c>
      <c r="B34" s="3" t="s">
        <v>687</v>
      </c>
      <c r="C34" s="3" t="s">
        <v>688</v>
      </c>
      <c r="D34" s="3" t="s">
        <v>689</v>
      </c>
      <c r="E34" s="61">
        <v>148.70415543478262</v>
      </c>
      <c r="F34" s="61">
        <v>37.230282608695653</v>
      </c>
      <c r="G34" s="61">
        <v>9.1287282608695648</v>
      </c>
      <c r="H34" s="61">
        <v>9.1441652173913042</v>
      </c>
      <c r="I34" s="61">
        <v>9.2944891304347834</v>
      </c>
      <c r="J34" s="61">
        <v>9.6629000000000005</v>
      </c>
      <c r="K34" s="61">
        <v>63.724353260869563</v>
      </c>
      <c r="L34" s="61">
        <v>8.9425619565217378</v>
      </c>
      <c r="M34" s="61">
        <v>9.2667130434782621</v>
      </c>
      <c r="N34" s="61">
        <v>9.2402847826086951</v>
      </c>
      <c r="O34" s="61">
        <v>8.4981717391304343</v>
      </c>
      <c r="P34" s="61">
        <v>9.4161695652173911</v>
      </c>
      <c r="Q34" s="61">
        <v>9.281382608695651</v>
      </c>
      <c r="R34" s="61">
        <v>9.0790695652173916</v>
      </c>
      <c r="S34" s="61">
        <v>18.850328260869567</v>
      </c>
      <c r="T34" s="61">
        <v>9.4393282608695657</v>
      </c>
      <c r="U34" s="61">
        <v>9.4109999999999996</v>
      </c>
      <c r="V34" s="61">
        <v>28.899191304347827</v>
      </c>
      <c r="W34" s="61">
        <v>9.6288</v>
      </c>
      <c r="X34" s="61">
        <v>9.3537413043478264</v>
      </c>
      <c r="Y34" s="61">
        <v>9.9166500000000006</v>
      </c>
      <c r="AB34" s="27">
        <f t="shared" si="0"/>
        <v>0.94251641304347822</v>
      </c>
      <c r="AC34" s="27">
        <f t="shared" si="1"/>
        <v>0.94393282608695661</v>
      </c>
      <c r="AD34" s="27">
        <f t="shared" si="2"/>
        <v>0.94109999999999994</v>
      </c>
      <c r="AE34" s="27">
        <f t="shared" si="3"/>
        <v>0.96330637681159426</v>
      </c>
      <c r="AF34" s="27">
        <f t="shared" si="4"/>
        <v>0.96287999999999996</v>
      </c>
      <c r="AG34" s="27">
        <f t="shared" si="5"/>
        <v>0.93537413043478268</v>
      </c>
      <c r="AH34" s="27">
        <f t="shared" si="6"/>
        <v>0.99166500000000002</v>
      </c>
    </row>
    <row r="35" spans="1:34" s="2" customFormat="1" ht="63" x14ac:dyDescent="0.25">
      <c r="A35" s="28">
        <v>30</v>
      </c>
      <c r="B35" s="3" t="s">
        <v>690</v>
      </c>
      <c r="C35" s="3" t="s">
        <v>691</v>
      </c>
      <c r="D35" s="3" t="s">
        <v>692</v>
      </c>
      <c r="E35" s="61">
        <v>120.9999</v>
      </c>
      <c r="F35" s="61">
        <v>30.666600000000003</v>
      </c>
      <c r="G35" s="61">
        <v>7.3333000000000004</v>
      </c>
      <c r="H35" s="61">
        <v>7</v>
      </c>
      <c r="I35" s="61">
        <v>8.3332999999999995</v>
      </c>
      <c r="J35" s="61">
        <v>8</v>
      </c>
      <c r="K35" s="61">
        <v>50.000099999999996</v>
      </c>
      <c r="L35" s="61">
        <v>6</v>
      </c>
      <c r="M35" s="61">
        <v>6.6666999999999996</v>
      </c>
      <c r="N35" s="61">
        <v>8</v>
      </c>
      <c r="O35" s="61">
        <v>7.3333000000000004</v>
      </c>
      <c r="P35" s="61">
        <v>8.6667000000000005</v>
      </c>
      <c r="Q35" s="61">
        <v>7.6666999999999996</v>
      </c>
      <c r="R35" s="61">
        <v>5.6666999999999996</v>
      </c>
      <c r="S35" s="61">
        <v>16.666599999999999</v>
      </c>
      <c r="T35" s="61">
        <v>8.3332999999999995</v>
      </c>
      <c r="U35" s="61">
        <v>8.3332999999999995</v>
      </c>
      <c r="V35" s="61">
        <v>23.666599999999999</v>
      </c>
      <c r="W35" s="61">
        <v>7</v>
      </c>
      <c r="X35" s="61">
        <v>8.3332999999999995</v>
      </c>
      <c r="Y35" s="61">
        <v>8.3332999999999995</v>
      </c>
      <c r="AB35" s="27">
        <f t="shared" si="0"/>
        <v>0.8333299999999999</v>
      </c>
      <c r="AC35" s="27">
        <f t="shared" si="1"/>
        <v>0.8333299999999999</v>
      </c>
      <c r="AD35" s="27">
        <f t="shared" si="2"/>
        <v>0.8333299999999999</v>
      </c>
      <c r="AE35" s="27">
        <f t="shared" si="3"/>
        <v>0.78888666666666651</v>
      </c>
      <c r="AF35" s="27">
        <f t="shared" si="4"/>
        <v>0.7</v>
      </c>
      <c r="AG35" s="27">
        <f t="shared" si="5"/>
        <v>0.8333299999999999</v>
      </c>
      <c r="AH35" s="27">
        <f t="shared" si="6"/>
        <v>0.8333299999999999</v>
      </c>
    </row>
    <row r="36" spans="1:34" s="2" customFormat="1" ht="63" x14ac:dyDescent="0.25">
      <c r="A36" s="28">
        <v>31</v>
      </c>
      <c r="B36" s="3" t="s">
        <v>693</v>
      </c>
      <c r="C36" s="3" t="s">
        <v>694</v>
      </c>
      <c r="D36" s="3" t="s">
        <v>695</v>
      </c>
      <c r="E36" s="61">
        <v>144.17384999999999</v>
      </c>
      <c r="F36" s="61">
        <v>37.199999999999996</v>
      </c>
      <c r="G36" s="61">
        <v>9.3042999999999996</v>
      </c>
      <c r="H36" s="61">
        <v>9.2782999999999998</v>
      </c>
      <c r="I36" s="61">
        <v>9.4</v>
      </c>
      <c r="J36" s="61">
        <v>9.2173999999999996</v>
      </c>
      <c r="K36" s="61">
        <v>60.556449999999998</v>
      </c>
      <c r="L36" s="61">
        <v>8.0347499999999989</v>
      </c>
      <c r="M36" s="61">
        <v>8.7565000000000008</v>
      </c>
      <c r="N36" s="61">
        <v>8.8609000000000009</v>
      </c>
      <c r="O36" s="61">
        <v>7.9565000000000001</v>
      </c>
      <c r="P36" s="61">
        <v>9.1303999999999998</v>
      </c>
      <c r="Q36" s="61">
        <v>9.0783000000000005</v>
      </c>
      <c r="R36" s="61">
        <v>8.7391000000000005</v>
      </c>
      <c r="S36" s="61">
        <v>19.139099999999999</v>
      </c>
      <c r="T36" s="61">
        <v>9.5825999999999993</v>
      </c>
      <c r="U36" s="61">
        <v>9.5564999999999998</v>
      </c>
      <c r="V36" s="61">
        <v>27.278300000000002</v>
      </c>
      <c r="W36" s="61">
        <v>8.1913</v>
      </c>
      <c r="X36" s="61">
        <v>9.4347999999999992</v>
      </c>
      <c r="Y36" s="61">
        <v>9.6522000000000006</v>
      </c>
      <c r="AB36" s="27">
        <f t="shared" si="0"/>
        <v>0.956955</v>
      </c>
      <c r="AC36" s="27">
        <f t="shared" si="1"/>
        <v>0.95825999999999989</v>
      </c>
      <c r="AD36" s="27">
        <f t="shared" si="2"/>
        <v>0.95565</v>
      </c>
      <c r="AE36" s="27">
        <f t="shared" si="3"/>
        <v>0.90927666666666662</v>
      </c>
      <c r="AF36" s="27">
        <f t="shared" si="4"/>
        <v>0.81913000000000002</v>
      </c>
      <c r="AG36" s="27">
        <f t="shared" si="5"/>
        <v>0.94347999999999987</v>
      </c>
      <c r="AH36" s="27">
        <f t="shared" si="6"/>
        <v>0.96522000000000008</v>
      </c>
    </row>
    <row r="37" spans="1:34" s="2" customFormat="1" ht="63" x14ac:dyDescent="0.25">
      <c r="A37" s="28">
        <v>32</v>
      </c>
      <c r="B37" s="3" t="s">
        <v>696</v>
      </c>
      <c r="C37" s="3" t="s">
        <v>697</v>
      </c>
      <c r="D37" s="3" t="s">
        <v>698</v>
      </c>
      <c r="E37" s="61">
        <v>151.69504999999998</v>
      </c>
      <c r="F37" s="61">
        <v>37.390299999999996</v>
      </c>
      <c r="G37" s="61">
        <v>9.5366</v>
      </c>
      <c r="H37" s="61">
        <v>9.3658999999999999</v>
      </c>
      <c r="I37" s="61">
        <v>9.3414999999999999</v>
      </c>
      <c r="J37" s="61">
        <v>9.1463000000000001</v>
      </c>
      <c r="K37" s="61">
        <v>65.743849999999995</v>
      </c>
      <c r="L37" s="61">
        <v>9.32925</v>
      </c>
      <c r="M37" s="61">
        <v>9.4146000000000001</v>
      </c>
      <c r="N37" s="61">
        <v>9.5122</v>
      </c>
      <c r="O37" s="61">
        <v>9.2195</v>
      </c>
      <c r="P37" s="61">
        <v>9.4390000000000001</v>
      </c>
      <c r="Q37" s="61">
        <v>9.5122</v>
      </c>
      <c r="R37" s="61">
        <v>9.3170999999999999</v>
      </c>
      <c r="S37" s="61">
        <v>19.3658</v>
      </c>
      <c r="T37" s="61">
        <v>9.6341000000000001</v>
      </c>
      <c r="U37" s="61">
        <v>9.7317</v>
      </c>
      <c r="V37" s="61">
        <v>29.1951</v>
      </c>
      <c r="W37" s="61">
        <v>9.5609999999999999</v>
      </c>
      <c r="X37" s="61">
        <v>9.7317</v>
      </c>
      <c r="Y37" s="61">
        <v>9.9024000000000001</v>
      </c>
      <c r="AB37" s="27">
        <f t="shared" si="0"/>
        <v>0.96828999999999998</v>
      </c>
      <c r="AC37" s="27">
        <f t="shared" si="1"/>
        <v>0.96340999999999999</v>
      </c>
      <c r="AD37" s="27">
        <f t="shared" si="2"/>
        <v>0.97316999999999998</v>
      </c>
      <c r="AE37" s="27">
        <f t="shared" si="3"/>
        <v>0.97316999999999998</v>
      </c>
      <c r="AF37" s="27">
        <f t="shared" si="4"/>
        <v>0.95609999999999995</v>
      </c>
      <c r="AG37" s="27">
        <f t="shared" si="5"/>
        <v>0.97316999999999998</v>
      </c>
      <c r="AH37" s="27">
        <f t="shared" si="6"/>
        <v>0.99024000000000001</v>
      </c>
    </row>
    <row r="38" spans="1:34" s="2" customFormat="1" ht="63" x14ac:dyDescent="0.25">
      <c r="A38" s="28">
        <v>33</v>
      </c>
      <c r="B38" s="3" t="s">
        <v>699</v>
      </c>
      <c r="C38" s="3" t="s">
        <v>700</v>
      </c>
      <c r="D38" s="3" t="s">
        <v>701</v>
      </c>
      <c r="E38" s="61">
        <v>138.37495000000001</v>
      </c>
      <c r="F38" s="61">
        <v>33.5</v>
      </c>
      <c r="G38" s="61">
        <v>8.25</v>
      </c>
      <c r="H38" s="61">
        <v>7.7083000000000004</v>
      </c>
      <c r="I38" s="61">
        <v>9.125</v>
      </c>
      <c r="J38" s="61">
        <v>8.4167000000000005</v>
      </c>
      <c r="K38" s="61">
        <v>60.166649999999997</v>
      </c>
      <c r="L38" s="61">
        <v>8.0833499999999994</v>
      </c>
      <c r="M38" s="61">
        <v>8.625</v>
      </c>
      <c r="N38" s="61">
        <v>8.625</v>
      </c>
      <c r="O38" s="61">
        <v>8.4582999999999995</v>
      </c>
      <c r="P38" s="61">
        <v>8.375</v>
      </c>
      <c r="Q38" s="61">
        <v>9.0832999999999995</v>
      </c>
      <c r="R38" s="61">
        <v>8.9167000000000005</v>
      </c>
      <c r="S38" s="61">
        <v>18.208300000000001</v>
      </c>
      <c r="T38" s="61">
        <v>9.2082999999999995</v>
      </c>
      <c r="U38" s="61">
        <v>9</v>
      </c>
      <c r="V38" s="61">
        <v>26.5</v>
      </c>
      <c r="W38" s="61">
        <v>7.875</v>
      </c>
      <c r="X38" s="61">
        <v>9.125</v>
      </c>
      <c r="Y38" s="61">
        <v>9.5</v>
      </c>
      <c r="AB38" s="27">
        <f t="shared" si="0"/>
        <v>0.91041499999999997</v>
      </c>
      <c r="AC38" s="27">
        <f t="shared" si="1"/>
        <v>0.92082999999999993</v>
      </c>
      <c r="AD38" s="27">
        <f t="shared" si="2"/>
        <v>0.9</v>
      </c>
      <c r="AE38" s="27">
        <f t="shared" si="3"/>
        <v>0.8833333333333333</v>
      </c>
      <c r="AF38" s="27">
        <f t="shared" si="4"/>
        <v>0.78749999999999998</v>
      </c>
      <c r="AG38" s="27">
        <f t="shared" si="5"/>
        <v>0.91249999999999998</v>
      </c>
      <c r="AH38" s="27">
        <f t="shared" si="6"/>
        <v>0.95</v>
      </c>
    </row>
    <row r="39" spans="1:34" s="2" customFormat="1" ht="63" x14ac:dyDescent="0.25">
      <c r="A39" s="28">
        <v>34</v>
      </c>
      <c r="B39" s="3" t="s">
        <v>702</v>
      </c>
      <c r="C39" s="3" t="s">
        <v>703</v>
      </c>
      <c r="D39" s="3" t="s">
        <v>704</v>
      </c>
      <c r="E39" s="61">
        <v>145</v>
      </c>
      <c r="F39" s="61">
        <v>34</v>
      </c>
      <c r="G39" s="61">
        <v>8</v>
      </c>
      <c r="H39" s="61">
        <v>8</v>
      </c>
      <c r="I39" s="61">
        <v>9</v>
      </c>
      <c r="J39" s="61">
        <v>9</v>
      </c>
      <c r="K39" s="61">
        <v>61</v>
      </c>
      <c r="L39" s="61">
        <v>10</v>
      </c>
      <c r="M39" s="61">
        <v>10</v>
      </c>
      <c r="N39" s="61">
        <v>10</v>
      </c>
      <c r="O39" s="61">
        <v>6</v>
      </c>
      <c r="P39" s="61">
        <v>7</v>
      </c>
      <c r="Q39" s="61">
        <v>9</v>
      </c>
      <c r="R39" s="61">
        <v>9</v>
      </c>
      <c r="S39" s="61">
        <v>20</v>
      </c>
      <c r="T39" s="61">
        <v>10</v>
      </c>
      <c r="U39" s="61">
        <v>10</v>
      </c>
      <c r="V39" s="61">
        <v>30</v>
      </c>
      <c r="W39" s="61">
        <v>10</v>
      </c>
      <c r="X39" s="61">
        <v>10</v>
      </c>
      <c r="Y39" s="61">
        <v>10</v>
      </c>
      <c r="AB39" s="27">
        <f t="shared" si="0"/>
        <v>1</v>
      </c>
      <c r="AC39" s="27">
        <f t="shared" si="1"/>
        <v>1</v>
      </c>
      <c r="AD39" s="27">
        <f t="shared" si="2"/>
        <v>1</v>
      </c>
      <c r="AE39" s="27">
        <f t="shared" si="3"/>
        <v>1</v>
      </c>
      <c r="AF39" s="27">
        <f t="shared" si="4"/>
        <v>1</v>
      </c>
      <c r="AG39" s="27">
        <f t="shared" si="5"/>
        <v>1</v>
      </c>
      <c r="AH39" s="27">
        <f t="shared" si="6"/>
        <v>1</v>
      </c>
    </row>
    <row r="40" spans="1:34" s="2" customFormat="1" ht="63" x14ac:dyDescent="0.25">
      <c r="A40" s="28">
        <v>35</v>
      </c>
      <c r="B40" s="3" t="s">
        <v>705</v>
      </c>
      <c r="C40" s="3" t="s">
        <v>706</v>
      </c>
      <c r="D40" s="3" t="s">
        <v>707</v>
      </c>
      <c r="E40" s="61">
        <v>149.15690000000001</v>
      </c>
      <c r="F40" s="61">
        <v>37.059800000000003</v>
      </c>
      <c r="G40" s="61">
        <v>9.2985000000000007</v>
      </c>
      <c r="H40" s="61">
        <v>9.2239000000000004</v>
      </c>
      <c r="I40" s="61">
        <v>9.2089999999999996</v>
      </c>
      <c r="J40" s="61">
        <v>9.3284000000000002</v>
      </c>
      <c r="K40" s="61">
        <v>65.082100000000011</v>
      </c>
      <c r="L40" s="61">
        <v>9.2462999999999997</v>
      </c>
      <c r="M40" s="61">
        <v>9.2985000000000007</v>
      </c>
      <c r="N40" s="61">
        <v>9.3731000000000009</v>
      </c>
      <c r="O40" s="61">
        <v>9.2985000000000007</v>
      </c>
      <c r="P40" s="61">
        <v>9.3582000000000001</v>
      </c>
      <c r="Q40" s="61">
        <v>9.3284000000000002</v>
      </c>
      <c r="R40" s="61">
        <v>9.1791</v>
      </c>
      <c r="S40" s="61">
        <v>18.910499999999999</v>
      </c>
      <c r="T40" s="61">
        <v>9.4626999999999999</v>
      </c>
      <c r="U40" s="61">
        <v>9.4478000000000009</v>
      </c>
      <c r="V40" s="61">
        <v>28.104500000000002</v>
      </c>
      <c r="W40" s="61">
        <v>9.3432999999999993</v>
      </c>
      <c r="X40" s="61">
        <v>9.3880999999999997</v>
      </c>
      <c r="Y40" s="61">
        <v>9.3731000000000009</v>
      </c>
      <c r="AB40" s="27">
        <f t="shared" si="0"/>
        <v>0.94552499999999995</v>
      </c>
      <c r="AC40" s="27">
        <f t="shared" si="1"/>
        <v>0.94626999999999994</v>
      </c>
      <c r="AD40" s="27">
        <f t="shared" si="2"/>
        <v>0.94478000000000006</v>
      </c>
      <c r="AE40" s="27">
        <f t="shared" si="3"/>
        <v>0.93681666666666663</v>
      </c>
      <c r="AF40" s="27">
        <f t="shared" si="4"/>
        <v>0.93432999999999988</v>
      </c>
      <c r="AG40" s="27">
        <f t="shared" si="5"/>
        <v>0.93880999999999992</v>
      </c>
      <c r="AH40" s="27">
        <f t="shared" si="6"/>
        <v>0.93731000000000009</v>
      </c>
    </row>
    <row r="41" spans="1:34" s="2" customFormat="1" ht="63" x14ac:dyDescent="0.25">
      <c r="A41" s="28">
        <v>36</v>
      </c>
      <c r="B41" s="3" t="s">
        <v>708</v>
      </c>
      <c r="C41" s="3" t="s">
        <v>709</v>
      </c>
      <c r="D41" s="3" t="s">
        <v>710</v>
      </c>
      <c r="E41" s="61">
        <v>135.82060000000001</v>
      </c>
      <c r="F41" s="61">
        <v>35.222200000000001</v>
      </c>
      <c r="G41" s="61">
        <v>8.6067999999999998</v>
      </c>
      <c r="H41" s="61">
        <v>8.5812000000000008</v>
      </c>
      <c r="I41" s="61">
        <v>9.0597999999999992</v>
      </c>
      <c r="J41" s="61">
        <v>8.9743999999999993</v>
      </c>
      <c r="K41" s="61">
        <v>56.829099999999997</v>
      </c>
      <c r="L41" s="61">
        <v>8.2308000000000003</v>
      </c>
      <c r="M41" s="61">
        <v>8.3332999999999995</v>
      </c>
      <c r="N41" s="61">
        <v>8.3674999999999997</v>
      </c>
      <c r="O41" s="61">
        <v>7.9657999999999998</v>
      </c>
      <c r="P41" s="61">
        <v>8.5213999999999999</v>
      </c>
      <c r="Q41" s="61">
        <v>8.0342000000000002</v>
      </c>
      <c r="R41" s="61">
        <v>7.3761000000000001</v>
      </c>
      <c r="S41" s="61">
        <v>18.017099999999999</v>
      </c>
      <c r="T41" s="61">
        <v>9.0684000000000005</v>
      </c>
      <c r="U41" s="61">
        <v>8.9487000000000005</v>
      </c>
      <c r="V41" s="61">
        <v>25.752200000000002</v>
      </c>
      <c r="W41" s="61">
        <v>8.2478999999999996</v>
      </c>
      <c r="X41" s="61">
        <v>8.7606999999999999</v>
      </c>
      <c r="Y41" s="61">
        <v>8.7436000000000007</v>
      </c>
      <c r="AB41" s="27">
        <f t="shared" si="0"/>
        <v>0.90085500000000007</v>
      </c>
      <c r="AC41" s="27">
        <f t="shared" si="1"/>
        <v>0.90684000000000009</v>
      </c>
      <c r="AD41" s="27">
        <f t="shared" si="2"/>
        <v>0.89487000000000005</v>
      </c>
      <c r="AE41" s="27">
        <f t="shared" si="3"/>
        <v>0.85840666666666665</v>
      </c>
      <c r="AF41" s="27">
        <f t="shared" si="4"/>
        <v>0.82478999999999991</v>
      </c>
      <c r="AG41" s="27">
        <f t="shared" si="5"/>
        <v>0.87607000000000002</v>
      </c>
      <c r="AH41" s="27">
        <f t="shared" si="6"/>
        <v>0.87436000000000003</v>
      </c>
    </row>
    <row r="42" spans="1:34" s="2" customFormat="1" ht="63" x14ac:dyDescent="0.25">
      <c r="A42" s="28">
        <v>37</v>
      </c>
      <c r="B42" s="3" t="s">
        <v>711</v>
      </c>
      <c r="C42" s="3" t="s">
        <v>712</v>
      </c>
      <c r="D42" s="3" t="s">
        <v>713</v>
      </c>
      <c r="E42" s="61">
        <v>142.875</v>
      </c>
      <c r="F42" s="61">
        <v>35.5</v>
      </c>
      <c r="G42" s="61">
        <v>9.25</v>
      </c>
      <c r="H42" s="61">
        <v>9</v>
      </c>
      <c r="I42" s="61">
        <v>8.75</v>
      </c>
      <c r="J42" s="61">
        <v>8.5</v>
      </c>
      <c r="K42" s="61">
        <v>61.375</v>
      </c>
      <c r="L42" s="61">
        <v>9.125</v>
      </c>
      <c r="M42" s="61">
        <v>9.25</v>
      </c>
      <c r="N42" s="61">
        <v>8.75</v>
      </c>
      <c r="O42" s="61">
        <v>8.25</v>
      </c>
      <c r="P42" s="61">
        <v>9</v>
      </c>
      <c r="Q42" s="61">
        <v>9.25</v>
      </c>
      <c r="R42" s="61">
        <v>7.75</v>
      </c>
      <c r="S42" s="61">
        <v>18.25</v>
      </c>
      <c r="T42" s="61">
        <v>9.25</v>
      </c>
      <c r="U42" s="61">
        <v>9</v>
      </c>
      <c r="V42" s="61">
        <v>27.75</v>
      </c>
      <c r="W42" s="61">
        <v>9</v>
      </c>
      <c r="X42" s="61">
        <v>9.5</v>
      </c>
      <c r="Y42" s="61">
        <v>9.25</v>
      </c>
      <c r="AB42" s="27">
        <f t="shared" si="0"/>
        <v>0.91250000000000009</v>
      </c>
      <c r="AC42" s="27">
        <f t="shared" si="1"/>
        <v>0.92500000000000004</v>
      </c>
      <c r="AD42" s="27">
        <f t="shared" si="2"/>
        <v>0.9</v>
      </c>
      <c r="AE42" s="27">
        <f t="shared" si="3"/>
        <v>0.92500000000000016</v>
      </c>
      <c r="AF42" s="27">
        <f t="shared" si="4"/>
        <v>0.9</v>
      </c>
      <c r="AG42" s="27">
        <f t="shared" si="5"/>
        <v>0.95</v>
      </c>
      <c r="AH42" s="27">
        <f t="shared" si="6"/>
        <v>0.92500000000000004</v>
      </c>
    </row>
    <row r="43" spans="1:34" s="2" customFormat="1" ht="63" x14ac:dyDescent="0.25">
      <c r="A43" s="28">
        <v>38</v>
      </c>
      <c r="B43" s="3" t="s">
        <v>714</v>
      </c>
      <c r="C43" s="3" t="s">
        <v>715</v>
      </c>
      <c r="D43" s="3" t="s">
        <v>716</v>
      </c>
      <c r="E43" s="61">
        <v>132.24079999999998</v>
      </c>
      <c r="F43" s="61">
        <v>34.314900000000002</v>
      </c>
      <c r="G43" s="61">
        <v>8.4629999999999992</v>
      </c>
      <c r="H43" s="61">
        <v>8.6111000000000004</v>
      </c>
      <c r="I43" s="61">
        <v>8.8888999999999996</v>
      </c>
      <c r="J43" s="61">
        <v>8.3519000000000005</v>
      </c>
      <c r="K43" s="61">
        <v>52.722199999999994</v>
      </c>
      <c r="L43" s="61">
        <v>8.2777999999999992</v>
      </c>
      <c r="M43" s="61">
        <v>8.4815000000000005</v>
      </c>
      <c r="N43" s="61">
        <v>7.4443999999999999</v>
      </c>
      <c r="O43" s="61">
        <v>6.3148</v>
      </c>
      <c r="P43" s="61">
        <v>9.2963000000000005</v>
      </c>
      <c r="Q43" s="61">
        <v>7.8704000000000001</v>
      </c>
      <c r="R43" s="61">
        <v>5.0369999999999999</v>
      </c>
      <c r="S43" s="61">
        <v>18.185200000000002</v>
      </c>
      <c r="T43" s="61">
        <v>9.0556000000000001</v>
      </c>
      <c r="U43" s="61">
        <v>9.1295999999999999</v>
      </c>
      <c r="V43" s="61">
        <v>27.018499999999996</v>
      </c>
      <c r="W43" s="61">
        <v>8.5925999999999991</v>
      </c>
      <c r="X43" s="61">
        <v>9</v>
      </c>
      <c r="Y43" s="61">
        <v>9.4259000000000004</v>
      </c>
      <c r="AB43" s="27">
        <f t="shared" si="0"/>
        <v>0.90925999999999996</v>
      </c>
      <c r="AC43" s="27">
        <f t="shared" si="1"/>
        <v>0.90556000000000003</v>
      </c>
      <c r="AD43" s="27">
        <f t="shared" si="2"/>
        <v>0.91295999999999999</v>
      </c>
      <c r="AE43" s="27">
        <f t="shared" si="3"/>
        <v>0.90061666666666662</v>
      </c>
      <c r="AF43" s="27">
        <f t="shared" si="4"/>
        <v>0.85925999999999991</v>
      </c>
      <c r="AG43" s="27">
        <f t="shared" si="5"/>
        <v>0.9</v>
      </c>
      <c r="AH43" s="27">
        <f t="shared" si="6"/>
        <v>0.94259000000000004</v>
      </c>
    </row>
    <row r="44" spans="1:34" s="2" customFormat="1" ht="63" x14ac:dyDescent="0.25">
      <c r="A44" s="28">
        <v>39</v>
      </c>
      <c r="B44" s="3" t="s">
        <v>717</v>
      </c>
      <c r="C44" s="3" t="s">
        <v>718</v>
      </c>
      <c r="D44" s="3" t="s">
        <v>719</v>
      </c>
      <c r="E44" s="61">
        <v>144.10405</v>
      </c>
      <c r="F44" s="61">
        <v>37.833300000000001</v>
      </c>
      <c r="G44" s="61">
        <v>9.4722000000000008</v>
      </c>
      <c r="H44" s="61">
        <v>9.5</v>
      </c>
      <c r="I44" s="61">
        <v>9.5693999999999999</v>
      </c>
      <c r="J44" s="61">
        <v>9.2917000000000005</v>
      </c>
      <c r="K44" s="61">
        <v>60.201350000000005</v>
      </c>
      <c r="L44" s="61">
        <v>8.3402500000000011</v>
      </c>
      <c r="M44" s="61">
        <v>8.6667000000000005</v>
      </c>
      <c r="N44" s="61">
        <v>8.9722000000000008</v>
      </c>
      <c r="O44" s="61">
        <v>8.875</v>
      </c>
      <c r="P44" s="61">
        <v>9.3193999999999999</v>
      </c>
      <c r="Q44" s="61">
        <v>8.6667000000000005</v>
      </c>
      <c r="R44" s="61">
        <v>7.3611000000000004</v>
      </c>
      <c r="S44" s="61">
        <v>19.097200000000001</v>
      </c>
      <c r="T44" s="61">
        <v>9.5</v>
      </c>
      <c r="U44" s="61">
        <v>9.5972000000000008</v>
      </c>
      <c r="V44" s="61">
        <v>26.972200000000001</v>
      </c>
      <c r="W44" s="61">
        <v>8.0693999999999999</v>
      </c>
      <c r="X44" s="61">
        <v>9.375</v>
      </c>
      <c r="Y44" s="61">
        <v>9.5277999999999992</v>
      </c>
      <c r="AB44" s="27">
        <f t="shared" si="0"/>
        <v>0.95486000000000004</v>
      </c>
      <c r="AC44" s="27">
        <f t="shared" si="1"/>
        <v>0.95</v>
      </c>
      <c r="AD44" s="27">
        <f t="shared" si="2"/>
        <v>0.95972000000000013</v>
      </c>
      <c r="AE44" s="27">
        <f t="shared" si="3"/>
        <v>0.89907333333333328</v>
      </c>
      <c r="AF44" s="27">
        <f t="shared" si="4"/>
        <v>0.80693999999999999</v>
      </c>
      <c r="AG44" s="27">
        <f t="shared" si="5"/>
        <v>0.9375</v>
      </c>
      <c r="AH44" s="27">
        <f t="shared" si="6"/>
        <v>0.95277999999999996</v>
      </c>
    </row>
    <row r="45" spans="1:34" s="2" customFormat="1" ht="63" x14ac:dyDescent="0.25">
      <c r="A45" s="28">
        <v>40</v>
      </c>
      <c r="B45" s="3" t="s">
        <v>720</v>
      </c>
      <c r="C45" s="3" t="s">
        <v>721</v>
      </c>
      <c r="D45" s="3" t="s">
        <v>722</v>
      </c>
      <c r="E45" s="61">
        <v>147.91848333333334</v>
      </c>
      <c r="F45" s="61">
        <v>38.035583333333335</v>
      </c>
      <c r="G45" s="61">
        <v>9.5810833333333321</v>
      </c>
      <c r="H45" s="61">
        <v>9.5045500000000001</v>
      </c>
      <c r="I45" s="61">
        <v>9.4954499999999999</v>
      </c>
      <c r="J45" s="61">
        <v>9.4544999999999995</v>
      </c>
      <c r="K45" s="61">
        <v>63.160200000000003</v>
      </c>
      <c r="L45" s="61">
        <v>8.5943000000000005</v>
      </c>
      <c r="M45" s="61">
        <v>9.232566666666667</v>
      </c>
      <c r="N45" s="61">
        <v>9.3795500000000001</v>
      </c>
      <c r="O45" s="61">
        <v>8.4348666666666681</v>
      </c>
      <c r="P45" s="61">
        <v>9.3939166666666658</v>
      </c>
      <c r="Q45" s="61">
        <v>9.1696833333333334</v>
      </c>
      <c r="R45" s="61">
        <v>8.9553166666666666</v>
      </c>
      <c r="S45" s="61">
        <v>19.056800000000003</v>
      </c>
      <c r="T45" s="61">
        <v>9.5250000000000004</v>
      </c>
      <c r="U45" s="61">
        <v>9.5318000000000005</v>
      </c>
      <c r="V45" s="61">
        <v>27.665900000000001</v>
      </c>
      <c r="W45" s="61">
        <v>8.3317999999999994</v>
      </c>
      <c r="X45" s="61">
        <v>9.5159000000000002</v>
      </c>
      <c r="Y45" s="61">
        <v>9.8182000000000009</v>
      </c>
      <c r="AB45" s="27">
        <f t="shared" si="0"/>
        <v>0.95284000000000002</v>
      </c>
      <c r="AC45" s="27">
        <f t="shared" si="1"/>
        <v>0.95250000000000001</v>
      </c>
      <c r="AD45" s="27">
        <f t="shared" si="2"/>
        <v>0.95318000000000003</v>
      </c>
      <c r="AE45" s="27">
        <f t="shared" si="3"/>
        <v>0.92219666666666666</v>
      </c>
      <c r="AF45" s="27">
        <f t="shared" si="4"/>
        <v>0.83317999999999992</v>
      </c>
      <c r="AG45" s="27">
        <f t="shared" si="5"/>
        <v>0.95159000000000005</v>
      </c>
      <c r="AH45" s="27">
        <f t="shared" si="6"/>
        <v>0.98182000000000014</v>
      </c>
    </row>
    <row r="46" spans="1:34" s="2" customFormat="1" ht="63" x14ac:dyDescent="0.25">
      <c r="A46" s="28">
        <v>41</v>
      </c>
      <c r="B46" s="3" t="s">
        <v>723</v>
      </c>
      <c r="C46" s="3" t="s">
        <v>724</v>
      </c>
      <c r="D46" s="3" t="s">
        <v>725</v>
      </c>
      <c r="E46" s="61">
        <v>155.6583</v>
      </c>
      <c r="F46" s="61">
        <v>38.995199999999997</v>
      </c>
      <c r="G46" s="61">
        <v>9.7250999999999994</v>
      </c>
      <c r="H46" s="61">
        <v>9.7104999999999997</v>
      </c>
      <c r="I46" s="61">
        <v>9.7882999999999996</v>
      </c>
      <c r="J46" s="61">
        <v>9.7713000000000001</v>
      </c>
      <c r="K46" s="61">
        <v>67.684899999999999</v>
      </c>
      <c r="L46" s="61">
        <v>9.7263000000000002</v>
      </c>
      <c r="M46" s="61">
        <v>9.7324000000000002</v>
      </c>
      <c r="N46" s="61">
        <v>9.7128999999999994</v>
      </c>
      <c r="O46" s="61">
        <v>9.6569000000000003</v>
      </c>
      <c r="P46" s="61">
        <v>9.7080000000000002</v>
      </c>
      <c r="Q46" s="61">
        <v>9.7152999999999992</v>
      </c>
      <c r="R46" s="61">
        <v>9.4330999999999996</v>
      </c>
      <c r="S46" s="61">
        <v>19.557200000000002</v>
      </c>
      <c r="T46" s="61">
        <v>9.7543000000000006</v>
      </c>
      <c r="U46" s="61">
        <v>9.8028999999999993</v>
      </c>
      <c r="V46" s="61">
        <v>29.420999999999999</v>
      </c>
      <c r="W46" s="61">
        <v>9.7761999999999993</v>
      </c>
      <c r="X46" s="61">
        <v>9.7932000000000006</v>
      </c>
      <c r="Y46" s="61">
        <v>9.8515999999999995</v>
      </c>
      <c r="AB46" s="27">
        <f t="shared" si="0"/>
        <v>0.97785999999999995</v>
      </c>
      <c r="AC46" s="27">
        <f t="shared" si="1"/>
        <v>0.97543000000000002</v>
      </c>
      <c r="AD46" s="27">
        <f t="shared" si="2"/>
        <v>0.98028999999999988</v>
      </c>
      <c r="AE46" s="27">
        <f t="shared" si="3"/>
        <v>0.98070000000000002</v>
      </c>
      <c r="AF46" s="27">
        <f t="shared" si="4"/>
        <v>0.97761999999999993</v>
      </c>
      <c r="AG46" s="27">
        <f t="shared" si="5"/>
        <v>0.97932000000000008</v>
      </c>
      <c r="AH46" s="27">
        <f t="shared" si="6"/>
        <v>0.98515999999999992</v>
      </c>
    </row>
    <row r="47" spans="1:34" s="2" customFormat="1" ht="63" x14ac:dyDescent="0.25">
      <c r="A47" s="28">
        <v>42</v>
      </c>
      <c r="B47" s="3" t="s">
        <v>726</v>
      </c>
      <c r="C47" s="3" t="s">
        <v>727</v>
      </c>
      <c r="D47" s="3" t="s">
        <v>728</v>
      </c>
      <c r="E47" s="61">
        <v>141.5</v>
      </c>
      <c r="F47" s="61">
        <v>33</v>
      </c>
      <c r="G47" s="61">
        <v>8</v>
      </c>
      <c r="H47" s="61">
        <v>9</v>
      </c>
      <c r="I47" s="61">
        <v>8</v>
      </c>
      <c r="J47" s="61">
        <v>8</v>
      </c>
      <c r="K47" s="61">
        <v>59.5</v>
      </c>
      <c r="L47" s="61">
        <v>8.5</v>
      </c>
      <c r="M47" s="61">
        <v>8</v>
      </c>
      <c r="N47" s="61">
        <v>9</v>
      </c>
      <c r="O47" s="61">
        <v>9</v>
      </c>
      <c r="P47" s="61">
        <v>8</v>
      </c>
      <c r="Q47" s="61">
        <v>9</v>
      </c>
      <c r="R47" s="61">
        <v>8</v>
      </c>
      <c r="S47" s="61">
        <v>19</v>
      </c>
      <c r="T47" s="61">
        <v>9</v>
      </c>
      <c r="U47" s="61">
        <v>10</v>
      </c>
      <c r="V47" s="61">
        <v>30</v>
      </c>
      <c r="W47" s="61">
        <v>10</v>
      </c>
      <c r="X47" s="61">
        <v>10</v>
      </c>
      <c r="Y47" s="61">
        <v>10</v>
      </c>
      <c r="AB47" s="27">
        <f t="shared" si="0"/>
        <v>0.95</v>
      </c>
      <c r="AC47" s="27">
        <f t="shared" si="1"/>
        <v>0.9</v>
      </c>
      <c r="AD47" s="27">
        <f t="shared" si="2"/>
        <v>1</v>
      </c>
      <c r="AE47" s="27">
        <f t="shared" si="3"/>
        <v>1</v>
      </c>
      <c r="AF47" s="27">
        <f t="shared" si="4"/>
        <v>1</v>
      </c>
      <c r="AG47" s="27">
        <f t="shared" si="5"/>
        <v>1</v>
      </c>
      <c r="AH47" s="27">
        <f t="shared" si="6"/>
        <v>1</v>
      </c>
    </row>
    <row r="48" spans="1:34" s="2" customFormat="1" ht="63" x14ac:dyDescent="0.25">
      <c r="A48" s="28">
        <v>43</v>
      </c>
      <c r="B48" s="3" t="s">
        <v>729</v>
      </c>
      <c r="C48" s="3" t="s">
        <v>730</v>
      </c>
      <c r="D48" s="3" t="s">
        <v>731</v>
      </c>
      <c r="E48" s="61">
        <v>141.21865</v>
      </c>
      <c r="F48" s="61">
        <v>35.076300000000003</v>
      </c>
      <c r="G48" s="61">
        <v>8.4236000000000004</v>
      </c>
      <c r="H48" s="61">
        <v>8.8957999999999995</v>
      </c>
      <c r="I48" s="61">
        <v>9.0207999999999995</v>
      </c>
      <c r="J48" s="61">
        <v>8.7361000000000004</v>
      </c>
      <c r="K48" s="61">
        <v>60.01735</v>
      </c>
      <c r="L48" s="61">
        <v>8.6423500000000004</v>
      </c>
      <c r="M48" s="61">
        <v>8.6736000000000004</v>
      </c>
      <c r="N48" s="61">
        <v>8.5763999999999996</v>
      </c>
      <c r="O48" s="61">
        <v>8.9097000000000008</v>
      </c>
      <c r="P48" s="61">
        <v>8.8056000000000001</v>
      </c>
      <c r="Q48" s="61">
        <v>8.6388999999999996</v>
      </c>
      <c r="R48" s="61">
        <v>7.7708000000000004</v>
      </c>
      <c r="S48" s="61">
        <v>18.6389</v>
      </c>
      <c r="T48" s="61">
        <v>9.3472000000000008</v>
      </c>
      <c r="U48" s="61">
        <v>9.2917000000000005</v>
      </c>
      <c r="V48" s="61">
        <v>27.4861</v>
      </c>
      <c r="W48" s="61">
        <v>8.8332999999999995</v>
      </c>
      <c r="X48" s="61">
        <v>9.2638999999999996</v>
      </c>
      <c r="Y48" s="61">
        <v>9.3888999999999996</v>
      </c>
      <c r="AB48" s="27">
        <f t="shared" si="0"/>
        <v>0.93194500000000002</v>
      </c>
      <c r="AC48" s="27">
        <f t="shared" si="1"/>
        <v>0.93472000000000011</v>
      </c>
      <c r="AD48" s="27">
        <f t="shared" si="2"/>
        <v>0.92917000000000005</v>
      </c>
      <c r="AE48" s="27">
        <f t="shared" si="3"/>
        <v>0.91620333333333337</v>
      </c>
      <c r="AF48" s="27">
        <f t="shared" si="4"/>
        <v>0.88332999999999995</v>
      </c>
      <c r="AG48" s="27">
        <f t="shared" si="5"/>
        <v>0.92638999999999994</v>
      </c>
      <c r="AH48" s="27">
        <f t="shared" si="6"/>
        <v>0.93889</v>
      </c>
    </row>
    <row r="49" spans="1:34" s="2" customFormat="1" ht="63" x14ac:dyDescent="0.25">
      <c r="A49" s="28">
        <v>44</v>
      </c>
      <c r="B49" s="3" t="s">
        <v>732</v>
      </c>
      <c r="C49" s="3" t="s">
        <v>733</v>
      </c>
      <c r="D49" s="3" t="s">
        <v>734</v>
      </c>
      <c r="E49" s="61">
        <v>154.75</v>
      </c>
      <c r="F49" s="61">
        <v>38.25</v>
      </c>
      <c r="G49" s="61">
        <v>9.75</v>
      </c>
      <c r="H49" s="61">
        <v>9.75</v>
      </c>
      <c r="I49" s="61">
        <v>9.25</v>
      </c>
      <c r="J49" s="61">
        <v>9.5</v>
      </c>
      <c r="K49" s="61">
        <v>67.25</v>
      </c>
      <c r="L49" s="61">
        <v>9.75</v>
      </c>
      <c r="M49" s="61">
        <v>10</v>
      </c>
      <c r="N49" s="61">
        <v>9.25</v>
      </c>
      <c r="O49" s="61">
        <v>9.5</v>
      </c>
      <c r="P49" s="61">
        <v>10</v>
      </c>
      <c r="Q49" s="61">
        <v>9.25</v>
      </c>
      <c r="R49" s="61">
        <v>9.5</v>
      </c>
      <c r="S49" s="61">
        <v>19.5</v>
      </c>
      <c r="T49" s="61">
        <v>9.75</v>
      </c>
      <c r="U49" s="61">
        <v>9.75</v>
      </c>
      <c r="V49" s="61">
        <v>29.75</v>
      </c>
      <c r="W49" s="61">
        <v>9.75</v>
      </c>
      <c r="X49" s="61">
        <v>10</v>
      </c>
      <c r="Y49" s="61">
        <v>10</v>
      </c>
      <c r="AB49" s="27">
        <f t="shared" si="0"/>
        <v>0.97499999999999998</v>
      </c>
      <c r="AC49" s="27">
        <f t="shared" si="1"/>
        <v>0.97499999999999998</v>
      </c>
      <c r="AD49" s="27">
        <f t="shared" si="2"/>
        <v>0.97499999999999998</v>
      </c>
      <c r="AE49" s="27">
        <f t="shared" si="3"/>
        <v>0.9916666666666667</v>
      </c>
      <c r="AF49" s="27">
        <f t="shared" si="4"/>
        <v>0.97499999999999998</v>
      </c>
      <c r="AG49" s="27">
        <f t="shared" si="5"/>
        <v>1</v>
      </c>
      <c r="AH49" s="27">
        <f t="shared" si="6"/>
        <v>1</v>
      </c>
    </row>
    <row r="50" spans="1:34" s="2" customFormat="1" ht="63" x14ac:dyDescent="0.25">
      <c r="A50" s="28">
        <v>45</v>
      </c>
      <c r="B50" s="3" t="s">
        <v>735</v>
      </c>
      <c r="C50" s="3" t="s">
        <v>736</v>
      </c>
      <c r="D50" s="3" t="s">
        <v>737</v>
      </c>
      <c r="E50" s="61">
        <v>147.89750000000001</v>
      </c>
      <c r="F50" s="61">
        <v>36.526800000000001</v>
      </c>
      <c r="G50" s="61">
        <v>9.0073000000000008</v>
      </c>
      <c r="H50" s="61">
        <v>9.1365999999999996</v>
      </c>
      <c r="I50" s="61">
        <v>9.2243999999999993</v>
      </c>
      <c r="J50" s="61">
        <v>9.1585000000000001</v>
      </c>
      <c r="K50" s="61">
        <v>64.385400000000004</v>
      </c>
      <c r="L50" s="61">
        <v>9.1755999999999993</v>
      </c>
      <c r="M50" s="61">
        <v>9.2487999999999992</v>
      </c>
      <c r="N50" s="61">
        <v>9.2537000000000003</v>
      </c>
      <c r="O50" s="61">
        <v>9.1951000000000001</v>
      </c>
      <c r="P50" s="61">
        <v>9.2487999999999992</v>
      </c>
      <c r="Q50" s="61">
        <v>9.1121999999999996</v>
      </c>
      <c r="R50" s="61">
        <v>9.1511999999999993</v>
      </c>
      <c r="S50" s="61">
        <v>18.763399999999997</v>
      </c>
      <c r="T50" s="61">
        <v>9.3584999999999994</v>
      </c>
      <c r="U50" s="61">
        <v>9.4048999999999996</v>
      </c>
      <c r="V50" s="61">
        <v>28.221899999999998</v>
      </c>
      <c r="W50" s="61">
        <v>9.2439</v>
      </c>
      <c r="X50" s="61">
        <v>9.4072999999999993</v>
      </c>
      <c r="Y50" s="61">
        <v>9.5707000000000004</v>
      </c>
      <c r="AB50" s="27">
        <f t="shared" si="0"/>
        <v>0.93816999999999995</v>
      </c>
      <c r="AC50" s="27">
        <f t="shared" si="1"/>
        <v>0.93584999999999996</v>
      </c>
      <c r="AD50" s="27">
        <f t="shared" si="2"/>
        <v>0.94048999999999994</v>
      </c>
      <c r="AE50" s="27">
        <f t="shared" si="3"/>
        <v>0.94072999999999996</v>
      </c>
      <c r="AF50" s="27">
        <f t="shared" si="4"/>
        <v>0.92439000000000004</v>
      </c>
      <c r="AG50" s="27">
        <f t="shared" si="5"/>
        <v>0.94072999999999996</v>
      </c>
      <c r="AH50" s="27">
        <f t="shared" si="6"/>
        <v>0.95707000000000009</v>
      </c>
    </row>
    <row r="51" spans="1:34" s="2" customFormat="1" ht="63" x14ac:dyDescent="0.25">
      <c r="A51" s="28">
        <v>46</v>
      </c>
      <c r="B51" s="3" t="s">
        <v>738</v>
      </c>
      <c r="C51" s="3" t="s">
        <v>739</v>
      </c>
      <c r="D51" s="3" t="s">
        <v>740</v>
      </c>
      <c r="E51" s="61">
        <v>156.67875000000001</v>
      </c>
      <c r="F51" s="61">
        <v>39.091799999999999</v>
      </c>
      <c r="G51" s="61">
        <v>9.7553000000000001</v>
      </c>
      <c r="H51" s="61">
        <v>9.7476000000000003</v>
      </c>
      <c r="I51" s="61">
        <v>9.8431999999999995</v>
      </c>
      <c r="J51" s="61">
        <v>9.7456999999999994</v>
      </c>
      <c r="K51" s="61">
        <v>68.286749999999998</v>
      </c>
      <c r="L51" s="61">
        <v>9.7418499999999995</v>
      </c>
      <c r="M51" s="61">
        <v>9.7744</v>
      </c>
      <c r="N51" s="61">
        <v>9.8451000000000004</v>
      </c>
      <c r="O51" s="61">
        <v>9.7763000000000009</v>
      </c>
      <c r="P51" s="61">
        <v>9.7972999999999999</v>
      </c>
      <c r="Q51" s="61">
        <v>9.8489000000000004</v>
      </c>
      <c r="R51" s="61">
        <v>9.5029000000000003</v>
      </c>
      <c r="S51" s="61">
        <v>19.753399999999999</v>
      </c>
      <c r="T51" s="61">
        <v>9.8853000000000009</v>
      </c>
      <c r="U51" s="61">
        <v>9.8681000000000001</v>
      </c>
      <c r="V51" s="61">
        <v>29.546799999999998</v>
      </c>
      <c r="W51" s="61">
        <v>9.7629000000000001</v>
      </c>
      <c r="X51" s="61">
        <v>9.8642000000000003</v>
      </c>
      <c r="Y51" s="61">
        <v>9.9197000000000006</v>
      </c>
      <c r="AB51" s="27">
        <f t="shared" si="0"/>
        <v>0.98767000000000005</v>
      </c>
      <c r="AC51" s="27">
        <f t="shared" si="1"/>
        <v>0.98853000000000013</v>
      </c>
      <c r="AD51" s="27">
        <f t="shared" si="2"/>
        <v>0.98680999999999996</v>
      </c>
      <c r="AE51" s="27">
        <f t="shared" si="3"/>
        <v>0.98489333333333329</v>
      </c>
      <c r="AF51" s="27">
        <f t="shared" si="4"/>
        <v>0.97628999999999999</v>
      </c>
      <c r="AG51" s="27">
        <f t="shared" si="5"/>
        <v>0.98642000000000007</v>
      </c>
      <c r="AH51" s="27">
        <f t="shared" si="6"/>
        <v>0.99197000000000002</v>
      </c>
    </row>
    <row r="52" spans="1:34" s="2" customFormat="1" ht="63" x14ac:dyDescent="0.25">
      <c r="A52" s="28">
        <v>47</v>
      </c>
      <c r="B52" s="3" t="s">
        <v>741</v>
      </c>
      <c r="C52" s="3" t="s">
        <v>742</v>
      </c>
      <c r="D52" s="3" t="s">
        <v>743</v>
      </c>
      <c r="E52" s="61">
        <v>121.45755</v>
      </c>
      <c r="F52" s="61">
        <v>30.491500000000002</v>
      </c>
      <c r="G52" s="61">
        <v>7.4915000000000003</v>
      </c>
      <c r="H52" s="61">
        <v>7.0339</v>
      </c>
      <c r="I52" s="61">
        <v>8.4746000000000006</v>
      </c>
      <c r="J52" s="61">
        <v>7.4915000000000003</v>
      </c>
      <c r="K52" s="61">
        <v>50.305050000000001</v>
      </c>
      <c r="L52" s="61">
        <v>7.61015</v>
      </c>
      <c r="M52" s="61">
        <v>7.4576000000000002</v>
      </c>
      <c r="N52" s="61">
        <v>6.9661</v>
      </c>
      <c r="O52" s="61">
        <v>8.0508000000000006</v>
      </c>
      <c r="P52" s="61">
        <v>7.0339</v>
      </c>
      <c r="Q52" s="61">
        <v>7.4067999999999996</v>
      </c>
      <c r="R52" s="61">
        <v>5.7797000000000001</v>
      </c>
      <c r="S52" s="61">
        <v>16.966099999999997</v>
      </c>
      <c r="T52" s="61">
        <v>8.5253999999999994</v>
      </c>
      <c r="U52" s="61">
        <v>8.4406999999999996</v>
      </c>
      <c r="V52" s="61">
        <v>23.694900000000001</v>
      </c>
      <c r="W52" s="61">
        <v>7.3728999999999996</v>
      </c>
      <c r="X52" s="61">
        <v>8.1186000000000007</v>
      </c>
      <c r="Y52" s="61">
        <v>8.2034000000000002</v>
      </c>
      <c r="AB52" s="27">
        <f t="shared" si="0"/>
        <v>0.84830499999999998</v>
      </c>
      <c r="AC52" s="27">
        <f t="shared" si="1"/>
        <v>0.85253999999999996</v>
      </c>
      <c r="AD52" s="27">
        <f t="shared" si="2"/>
        <v>0.84406999999999999</v>
      </c>
      <c r="AE52" s="27">
        <f t="shared" si="3"/>
        <v>0.78982999999999992</v>
      </c>
      <c r="AF52" s="27">
        <f t="shared" si="4"/>
        <v>0.73729</v>
      </c>
      <c r="AG52" s="27">
        <f t="shared" si="5"/>
        <v>0.81186000000000003</v>
      </c>
      <c r="AH52" s="27">
        <f t="shared" si="6"/>
        <v>0.82034000000000007</v>
      </c>
    </row>
    <row r="53" spans="1:34" s="16" customFormat="1" ht="78.75" x14ac:dyDescent="0.25">
      <c r="A53" s="28">
        <v>48</v>
      </c>
      <c r="B53" s="19" t="s">
        <v>744</v>
      </c>
      <c r="C53" s="19" t="s">
        <v>745</v>
      </c>
      <c r="D53" s="19" t="s">
        <v>746</v>
      </c>
      <c r="E53" s="62">
        <v>98.5</v>
      </c>
      <c r="F53" s="62">
        <v>25.5</v>
      </c>
      <c r="G53" s="62">
        <v>6.5</v>
      </c>
      <c r="H53" s="62">
        <v>6</v>
      </c>
      <c r="I53" s="62">
        <v>5.75</v>
      </c>
      <c r="J53" s="62">
        <v>7.25</v>
      </c>
      <c r="K53" s="62">
        <v>39</v>
      </c>
      <c r="L53" s="62">
        <v>5.75</v>
      </c>
      <c r="M53" s="62">
        <v>6.25</v>
      </c>
      <c r="N53" s="62">
        <v>5.75</v>
      </c>
      <c r="O53" s="62">
        <v>6</v>
      </c>
      <c r="P53" s="62">
        <v>7.25</v>
      </c>
      <c r="Q53" s="62">
        <v>5</v>
      </c>
      <c r="R53" s="62">
        <v>3</v>
      </c>
      <c r="S53" s="62">
        <v>14</v>
      </c>
      <c r="T53" s="62">
        <v>6.5</v>
      </c>
      <c r="U53" s="62">
        <v>7.5</v>
      </c>
      <c r="V53" s="62">
        <v>20</v>
      </c>
      <c r="W53" s="62">
        <v>6.5</v>
      </c>
      <c r="X53" s="62">
        <v>7.5</v>
      </c>
      <c r="Y53" s="62">
        <v>6</v>
      </c>
      <c r="AB53" s="27">
        <f t="shared" si="0"/>
        <v>0.7</v>
      </c>
      <c r="AC53" s="27">
        <f t="shared" si="1"/>
        <v>0.65</v>
      </c>
      <c r="AD53" s="27">
        <f t="shared" si="2"/>
        <v>0.75</v>
      </c>
      <c r="AE53" s="27">
        <f t="shared" si="3"/>
        <v>0.66666666666666663</v>
      </c>
      <c r="AF53" s="27">
        <f t="shared" si="4"/>
        <v>0.65</v>
      </c>
      <c r="AG53" s="27">
        <f t="shared" si="5"/>
        <v>0.75</v>
      </c>
      <c r="AH53" s="27">
        <f t="shared" si="6"/>
        <v>0.6</v>
      </c>
    </row>
    <row r="54" spans="1:34" s="2" customFormat="1" ht="63" x14ac:dyDescent="0.25">
      <c r="A54" s="28">
        <v>49</v>
      </c>
      <c r="B54" s="3" t="s">
        <v>747</v>
      </c>
      <c r="C54" s="3" t="s">
        <v>748</v>
      </c>
      <c r="D54" s="3" t="s">
        <v>749</v>
      </c>
      <c r="E54" s="61">
        <v>105</v>
      </c>
      <c r="F54" s="61">
        <v>30</v>
      </c>
      <c r="G54" s="61">
        <v>5</v>
      </c>
      <c r="H54" s="61">
        <v>5</v>
      </c>
      <c r="I54" s="61">
        <v>10</v>
      </c>
      <c r="J54" s="61">
        <v>10</v>
      </c>
      <c r="K54" s="61">
        <v>41</v>
      </c>
      <c r="L54" s="61">
        <v>8</v>
      </c>
      <c r="M54" s="61">
        <v>8</v>
      </c>
      <c r="N54" s="61">
        <v>8</v>
      </c>
      <c r="O54" s="61">
        <v>2</v>
      </c>
      <c r="P54" s="61">
        <v>6</v>
      </c>
      <c r="Q54" s="61">
        <v>6</v>
      </c>
      <c r="R54" s="61">
        <v>3</v>
      </c>
      <c r="S54" s="61">
        <v>11</v>
      </c>
      <c r="T54" s="61">
        <v>3</v>
      </c>
      <c r="U54" s="61">
        <v>8</v>
      </c>
      <c r="V54" s="61">
        <v>23</v>
      </c>
      <c r="W54" s="61">
        <v>9</v>
      </c>
      <c r="X54" s="61">
        <v>4</v>
      </c>
      <c r="Y54" s="61">
        <v>10</v>
      </c>
      <c r="AB54" s="27">
        <f t="shared" si="0"/>
        <v>0.55000000000000004</v>
      </c>
      <c r="AC54" s="27">
        <f t="shared" si="1"/>
        <v>0.3</v>
      </c>
      <c r="AD54" s="27">
        <f t="shared" si="2"/>
        <v>0.8</v>
      </c>
      <c r="AE54" s="27">
        <f t="shared" si="3"/>
        <v>0.76666666666666661</v>
      </c>
      <c r="AF54" s="27">
        <f t="shared" si="4"/>
        <v>0.9</v>
      </c>
      <c r="AG54" s="27">
        <f t="shared" si="5"/>
        <v>0.4</v>
      </c>
      <c r="AH54" s="27">
        <f t="shared" si="6"/>
        <v>1</v>
      </c>
    </row>
    <row r="55" spans="1:34" s="2" customFormat="1" ht="63" x14ac:dyDescent="0.25">
      <c r="A55" s="28">
        <v>50</v>
      </c>
      <c r="B55" s="3" t="s">
        <v>750</v>
      </c>
      <c r="C55" s="3" t="s">
        <v>751</v>
      </c>
      <c r="D55" s="3" t="s">
        <v>752</v>
      </c>
      <c r="E55" s="61">
        <v>146.38395</v>
      </c>
      <c r="F55" s="61">
        <v>37.009900000000002</v>
      </c>
      <c r="G55" s="61">
        <v>9.5030000000000001</v>
      </c>
      <c r="H55" s="61">
        <v>9.2286000000000001</v>
      </c>
      <c r="I55" s="61">
        <v>9.0993999999999993</v>
      </c>
      <c r="J55" s="61">
        <v>9.1789000000000005</v>
      </c>
      <c r="K55" s="61">
        <v>63.449449999999999</v>
      </c>
      <c r="L55" s="61">
        <v>8.8767499999999995</v>
      </c>
      <c r="M55" s="61">
        <v>9.2723999999999993</v>
      </c>
      <c r="N55" s="61">
        <v>9.0676000000000005</v>
      </c>
      <c r="O55" s="61">
        <v>9.0397999999999996</v>
      </c>
      <c r="P55" s="61">
        <v>9.3041999999999998</v>
      </c>
      <c r="Q55" s="61">
        <v>9.1332000000000004</v>
      </c>
      <c r="R55" s="61">
        <v>8.7554999999999996</v>
      </c>
      <c r="S55" s="61">
        <v>18.493099999999998</v>
      </c>
      <c r="T55" s="61">
        <v>9.3180999999999994</v>
      </c>
      <c r="U55" s="61">
        <v>9.1750000000000007</v>
      </c>
      <c r="V55" s="61">
        <v>27.4315</v>
      </c>
      <c r="W55" s="61">
        <v>8.7693999999999992</v>
      </c>
      <c r="X55" s="61">
        <v>9.2207000000000008</v>
      </c>
      <c r="Y55" s="61">
        <v>9.4413999999999998</v>
      </c>
      <c r="AB55" s="27">
        <f t="shared" si="0"/>
        <v>0.924655</v>
      </c>
      <c r="AC55" s="27">
        <f t="shared" si="1"/>
        <v>0.93180999999999992</v>
      </c>
      <c r="AD55" s="27">
        <f t="shared" si="2"/>
        <v>0.91750000000000009</v>
      </c>
      <c r="AE55" s="27">
        <f t="shared" si="3"/>
        <v>0.91438333333333333</v>
      </c>
      <c r="AF55" s="27">
        <f t="shared" si="4"/>
        <v>0.87693999999999994</v>
      </c>
      <c r="AG55" s="27">
        <f t="shared" si="5"/>
        <v>0.92207000000000006</v>
      </c>
      <c r="AH55" s="27">
        <f t="shared" si="6"/>
        <v>0.94413999999999998</v>
      </c>
    </row>
    <row r="56" spans="1:34" s="2" customFormat="1" ht="63" x14ac:dyDescent="0.25">
      <c r="A56" s="28">
        <v>51</v>
      </c>
      <c r="B56" s="3" t="s">
        <v>753</v>
      </c>
      <c r="C56" s="3" t="s">
        <v>754</v>
      </c>
      <c r="D56" s="3" t="s">
        <v>755</v>
      </c>
      <c r="E56" s="61">
        <v>138.5</v>
      </c>
      <c r="F56" s="61">
        <v>38</v>
      </c>
      <c r="G56" s="61">
        <v>9</v>
      </c>
      <c r="H56" s="61">
        <v>10</v>
      </c>
      <c r="I56" s="61">
        <v>10</v>
      </c>
      <c r="J56" s="61">
        <v>9</v>
      </c>
      <c r="K56" s="61">
        <v>60.5</v>
      </c>
      <c r="L56" s="61">
        <v>7.5</v>
      </c>
      <c r="M56" s="61">
        <v>8</v>
      </c>
      <c r="N56" s="61">
        <v>9</v>
      </c>
      <c r="O56" s="61">
        <v>9</v>
      </c>
      <c r="P56" s="61">
        <v>9</v>
      </c>
      <c r="Q56" s="61">
        <v>9</v>
      </c>
      <c r="R56" s="61">
        <v>9</v>
      </c>
      <c r="S56" s="61">
        <v>16</v>
      </c>
      <c r="T56" s="61">
        <v>8</v>
      </c>
      <c r="U56" s="61">
        <v>8</v>
      </c>
      <c r="V56" s="61">
        <v>24</v>
      </c>
      <c r="W56" s="61">
        <v>7</v>
      </c>
      <c r="X56" s="61">
        <v>9</v>
      </c>
      <c r="Y56" s="61">
        <v>8</v>
      </c>
      <c r="AB56" s="27">
        <f t="shared" si="0"/>
        <v>0.8</v>
      </c>
      <c r="AC56" s="27">
        <f t="shared" si="1"/>
        <v>0.8</v>
      </c>
      <c r="AD56" s="27">
        <f t="shared" si="2"/>
        <v>0.8</v>
      </c>
      <c r="AE56" s="27">
        <f t="shared" si="3"/>
        <v>0.80000000000000016</v>
      </c>
      <c r="AF56" s="27">
        <f t="shared" si="4"/>
        <v>0.7</v>
      </c>
      <c r="AG56" s="27">
        <f t="shared" si="5"/>
        <v>0.9</v>
      </c>
      <c r="AH56" s="27">
        <f t="shared" si="6"/>
        <v>0.8</v>
      </c>
    </row>
    <row r="57" spans="1:34" s="2" customFormat="1" ht="63" x14ac:dyDescent="0.25">
      <c r="A57" s="28">
        <v>52</v>
      </c>
      <c r="B57" s="3" t="s">
        <v>756</v>
      </c>
      <c r="C57" s="3" t="s">
        <v>757</v>
      </c>
      <c r="D57" s="3" t="s">
        <v>758</v>
      </c>
      <c r="E57" s="61">
        <v>124.38894999999999</v>
      </c>
      <c r="F57" s="61">
        <v>32.166699999999999</v>
      </c>
      <c r="G57" s="61">
        <v>8.2222000000000008</v>
      </c>
      <c r="H57" s="61">
        <v>8.1111000000000004</v>
      </c>
      <c r="I57" s="61">
        <v>8.0556000000000001</v>
      </c>
      <c r="J57" s="61">
        <v>7.7778</v>
      </c>
      <c r="K57" s="61">
        <v>50.16675</v>
      </c>
      <c r="L57" s="61">
        <v>6.9444499999999998</v>
      </c>
      <c r="M57" s="61">
        <v>7.7778</v>
      </c>
      <c r="N57" s="61">
        <v>8.7777999999999992</v>
      </c>
      <c r="O57" s="61">
        <v>3.6667000000000001</v>
      </c>
      <c r="P57" s="61">
        <v>7.2778</v>
      </c>
      <c r="Q57" s="61">
        <v>7</v>
      </c>
      <c r="R57" s="61">
        <v>8.7222000000000008</v>
      </c>
      <c r="S57" s="61">
        <v>18.666599999999999</v>
      </c>
      <c r="T57" s="61">
        <v>9.3332999999999995</v>
      </c>
      <c r="U57" s="61">
        <v>9.3332999999999995</v>
      </c>
      <c r="V57" s="61">
        <v>23.3889</v>
      </c>
      <c r="W57" s="61">
        <v>6.2222</v>
      </c>
      <c r="X57" s="61">
        <v>8.5</v>
      </c>
      <c r="Y57" s="61">
        <v>8.6667000000000005</v>
      </c>
      <c r="AB57" s="27">
        <f t="shared" si="0"/>
        <v>0.93332999999999999</v>
      </c>
      <c r="AC57" s="27">
        <f t="shared" si="1"/>
        <v>0.93332999999999999</v>
      </c>
      <c r="AD57" s="27">
        <f t="shared" si="2"/>
        <v>0.93332999999999999</v>
      </c>
      <c r="AE57" s="27">
        <f t="shared" si="3"/>
        <v>0.77963000000000005</v>
      </c>
      <c r="AF57" s="27">
        <f t="shared" si="4"/>
        <v>0.62222</v>
      </c>
      <c r="AG57" s="27">
        <f t="shared" si="5"/>
        <v>0.85</v>
      </c>
      <c r="AH57" s="27">
        <f t="shared" si="6"/>
        <v>0.86667000000000005</v>
      </c>
    </row>
    <row r="58" spans="1:34" s="2" customFormat="1" ht="63" x14ac:dyDescent="0.25">
      <c r="A58" s="28">
        <v>53</v>
      </c>
      <c r="B58" s="3" t="s">
        <v>759</v>
      </c>
      <c r="C58" s="3" t="s">
        <v>760</v>
      </c>
      <c r="D58" s="3" t="s">
        <v>761</v>
      </c>
      <c r="E58" s="61">
        <v>116.625</v>
      </c>
      <c r="F58" s="61">
        <v>30</v>
      </c>
      <c r="G58" s="61">
        <v>7.25</v>
      </c>
      <c r="H58" s="61">
        <v>7.125</v>
      </c>
      <c r="I58" s="61">
        <v>8</v>
      </c>
      <c r="J58" s="61">
        <v>7.625</v>
      </c>
      <c r="K58" s="61">
        <v>48.875</v>
      </c>
      <c r="L58" s="61">
        <v>7.125</v>
      </c>
      <c r="M58" s="61">
        <v>7.375</v>
      </c>
      <c r="N58" s="61">
        <v>6.75</v>
      </c>
      <c r="O58" s="61">
        <v>5.5</v>
      </c>
      <c r="P58" s="61">
        <v>7.625</v>
      </c>
      <c r="Q58" s="61">
        <v>7.375</v>
      </c>
      <c r="R58" s="61">
        <v>7.125</v>
      </c>
      <c r="S58" s="61">
        <v>15.875</v>
      </c>
      <c r="T58" s="61">
        <v>8.125</v>
      </c>
      <c r="U58" s="61">
        <v>7.75</v>
      </c>
      <c r="V58" s="61">
        <v>21.875</v>
      </c>
      <c r="W58" s="61">
        <v>6.375</v>
      </c>
      <c r="X58" s="61">
        <v>7.375</v>
      </c>
      <c r="Y58" s="61">
        <v>8.125</v>
      </c>
      <c r="AB58" s="27">
        <f t="shared" si="0"/>
        <v>0.79374999999999996</v>
      </c>
      <c r="AC58" s="27">
        <f t="shared" si="1"/>
        <v>0.8125</v>
      </c>
      <c r="AD58" s="27">
        <f t="shared" si="2"/>
        <v>0.77500000000000002</v>
      </c>
      <c r="AE58" s="27">
        <f t="shared" si="3"/>
        <v>0.72916666666666663</v>
      </c>
      <c r="AF58" s="27">
        <f t="shared" si="4"/>
        <v>0.63749999999999996</v>
      </c>
      <c r="AG58" s="27">
        <f t="shared" si="5"/>
        <v>0.73750000000000004</v>
      </c>
      <c r="AH58" s="27">
        <f t="shared" si="6"/>
        <v>0.8125</v>
      </c>
    </row>
    <row r="59" spans="1:34" s="2" customFormat="1" ht="63" x14ac:dyDescent="0.25">
      <c r="A59" s="28">
        <v>54</v>
      </c>
      <c r="B59" s="3" t="s">
        <v>762</v>
      </c>
      <c r="C59" s="3" t="s">
        <v>763</v>
      </c>
      <c r="D59" s="3" t="s">
        <v>764</v>
      </c>
      <c r="E59" s="61">
        <v>123.69390000000001</v>
      </c>
      <c r="F59" s="61">
        <v>30.347000000000001</v>
      </c>
      <c r="G59" s="61">
        <v>7.0815999999999999</v>
      </c>
      <c r="H59" s="61">
        <v>6.2244999999999999</v>
      </c>
      <c r="I59" s="61">
        <v>8.8775999999999993</v>
      </c>
      <c r="J59" s="61">
        <v>8.1632999999999996</v>
      </c>
      <c r="K59" s="61">
        <v>51.734700000000004</v>
      </c>
      <c r="L59" s="61">
        <v>7.2041000000000004</v>
      </c>
      <c r="M59" s="61">
        <v>8.0204000000000004</v>
      </c>
      <c r="N59" s="61">
        <v>6.8979999999999997</v>
      </c>
      <c r="O59" s="61">
        <v>8.1632999999999996</v>
      </c>
      <c r="P59" s="61">
        <v>8.5510000000000002</v>
      </c>
      <c r="Q59" s="61">
        <v>6.8571</v>
      </c>
      <c r="R59" s="61">
        <v>6.0407999999999999</v>
      </c>
      <c r="S59" s="61">
        <v>17.551000000000002</v>
      </c>
      <c r="T59" s="61">
        <v>9.0204000000000004</v>
      </c>
      <c r="U59" s="61">
        <v>8.5305999999999997</v>
      </c>
      <c r="V59" s="61">
        <v>24.061199999999999</v>
      </c>
      <c r="W59" s="61">
        <v>7.1020000000000003</v>
      </c>
      <c r="X59" s="61">
        <v>8.4489999999999998</v>
      </c>
      <c r="Y59" s="61">
        <v>8.5101999999999993</v>
      </c>
      <c r="AB59" s="27">
        <f t="shared" si="0"/>
        <v>0.87755000000000005</v>
      </c>
      <c r="AC59" s="27">
        <f t="shared" si="1"/>
        <v>0.90204000000000006</v>
      </c>
      <c r="AD59" s="27">
        <f t="shared" si="2"/>
        <v>0.85305999999999993</v>
      </c>
      <c r="AE59" s="27">
        <f t="shared" si="3"/>
        <v>0.80203999999999986</v>
      </c>
      <c r="AF59" s="27">
        <f t="shared" si="4"/>
        <v>0.71020000000000005</v>
      </c>
      <c r="AG59" s="27">
        <f t="shared" si="5"/>
        <v>0.84489999999999998</v>
      </c>
      <c r="AH59" s="27">
        <f t="shared" si="6"/>
        <v>0.85101999999999989</v>
      </c>
    </row>
    <row r="60" spans="1:34" s="2" customFormat="1" ht="63" x14ac:dyDescent="0.25">
      <c r="A60" s="28">
        <v>55</v>
      </c>
      <c r="B60" s="3" t="s">
        <v>765</v>
      </c>
      <c r="C60" s="3" t="s">
        <v>766</v>
      </c>
      <c r="D60" s="3" t="s">
        <v>767</v>
      </c>
      <c r="E60" s="61">
        <v>97.6</v>
      </c>
      <c r="F60" s="61">
        <v>26.86</v>
      </c>
      <c r="G60" s="61">
        <v>6.38</v>
      </c>
      <c r="H60" s="61">
        <v>5.92</v>
      </c>
      <c r="I60" s="61">
        <v>5.84</v>
      </c>
      <c r="J60" s="61">
        <v>8.7200000000000006</v>
      </c>
      <c r="K60" s="61">
        <v>36.839999999999996</v>
      </c>
      <c r="L60" s="61">
        <v>5.38</v>
      </c>
      <c r="M60" s="61">
        <v>5.76</v>
      </c>
      <c r="N60" s="61">
        <v>5.66</v>
      </c>
      <c r="O60" s="61">
        <v>5.28</v>
      </c>
      <c r="P60" s="61">
        <v>5.2</v>
      </c>
      <c r="Q60" s="61">
        <v>5.16</v>
      </c>
      <c r="R60" s="61">
        <v>4.4000000000000004</v>
      </c>
      <c r="S60" s="61">
        <v>15.66</v>
      </c>
      <c r="T60" s="61">
        <v>7.94</v>
      </c>
      <c r="U60" s="61">
        <v>7.72</v>
      </c>
      <c r="V60" s="61">
        <v>18.239999999999998</v>
      </c>
      <c r="W60" s="61">
        <v>7.64</v>
      </c>
      <c r="X60" s="61">
        <v>6.24</v>
      </c>
      <c r="Y60" s="61">
        <v>4.3600000000000003</v>
      </c>
      <c r="AB60" s="27">
        <f t="shared" si="0"/>
        <v>0.78300000000000003</v>
      </c>
      <c r="AC60" s="27">
        <f t="shared" si="1"/>
        <v>0.79400000000000004</v>
      </c>
      <c r="AD60" s="27">
        <f t="shared" si="2"/>
        <v>0.77200000000000002</v>
      </c>
      <c r="AE60" s="27">
        <f t="shared" si="3"/>
        <v>0.60799999999999998</v>
      </c>
      <c r="AF60" s="27">
        <f t="shared" si="4"/>
        <v>0.76400000000000001</v>
      </c>
      <c r="AG60" s="27">
        <f t="shared" si="5"/>
        <v>0.624</v>
      </c>
      <c r="AH60" s="27">
        <f t="shared" si="6"/>
        <v>0.43600000000000005</v>
      </c>
    </row>
    <row r="61" spans="1:34" s="2" customFormat="1" ht="63" x14ac:dyDescent="0.25">
      <c r="A61" s="28">
        <v>56</v>
      </c>
      <c r="B61" s="3" t="s">
        <v>768</v>
      </c>
      <c r="C61" s="3" t="s">
        <v>769</v>
      </c>
      <c r="D61" s="3" t="s">
        <v>770</v>
      </c>
      <c r="E61" s="61">
        <v>132.33325000000002</v>
      </c>
      <c r="F61" s="61">
        <v>33</v>
      </c>
      <c r="G61" s="61">
        <v>8.6667000000000005</v>
      </c>
      <c r="H61" s="61">
        <v>8.3332999999999995</v>
      </c>
      <c r="I61" s="61">
        <v>8.3332999999999995</v>
      </c>
      <c r="J61" s="61">
        <v>7.6666999999999996</v>
      </c>
      <c r="K61" s="61">
        <v>55.499950000000005</v>
      </c>
      <c r="L61" s="61">
        <v>8.6666500000000006</v>
      </c>
      <c r="M61" s="61">
        <v>9</v>
      </c>
      <c r="N61" s="61">
        <v>8.1667000000000005</v>
      </c>
      <c r="O61" s="61">
        <v>6.8333000000000004</v>
      </c>
      <c r="P61" s="61">
        <v>8.6667000000000005</v>
      </c>
      <c r="Q61" s="61">
        <v>7.3333000000000004</v>
      </c>
      <c r="R61" s="61">
        <v>6.8333000000000004</v>
      </c>
      <c r="S61" s="61">
        <v>18.166699999999999</v>
      </c>
      <c r="T61" s="61">
        <v>9.5</v>
      </c>
      <c r="U61" s="61">
        <v>8.6667000000000005</v>
      </c>
      <c r="V61" s="61">
        <v>25.666600000000003</v>
      </c>
      <c r="W61" s="61">
        <v>8.3332999999999995</v>
      </c>
      <c r="X61" s="61">
        <v>8.5</v>
      </c>
      <c r="Y61" s="61">
        <v>8.8332999999999995</v>
      </c>
      <c r="AB61" s="27">
        <f t="shared" si="0"/>
        <v>0.908335</v>
      </c>
      <c r="AC61" s="27">
        <f t="shared" si="1"/>
        <v>0.95</v>
      </c>
      <c r="AD61" s="27">
        <f t="shared" si="2"/>
        <v>0.86667000000000005</v>
      </c>
      <c r="AE61" s="27">
        <f t="shared" si="3"/>
        <v>0.85555333333333328</v>
      </c>
      <c r="AF61" s="27">
        <f t="shared" si="4"/>
        <v>0.8333299999999999</v>
      </c>
      <c r="AG61" s="27">
        <f t="shared" si="5"/>
        <v>0.85</v>
      </c>
      <c r="AH61" s="27">
        <f t="shared" si="6"/>
        <v>0.88332999999999995</v>
      </c>
    </row>
    <row r="62" spans="1:34" s="2" customFormat="1" ht="63" x14ac:dyDescent="0.25">
      <c r="A62" s="28">
        <v>57</v>
      </c>
      <c r="B62" s="3" t="s">
        <v>771</v>
      </c>
      <c r="C62" s="3" t="s">
        <v>772</v>
      </c>
      <c r="D62" s="3" t="s">
        <v>773</v>
      </c>
      <c r="E62" s="61">
        <v>152.51575</v>
      </c>
      <c r="F62" s="61">
        <v>38.222700000000003</v>
      </c>
      <c r="G62" s="61">
        <v>9.8047000000000004</v>
      </c>
      <c r="H62" s="61">
        <v>9.4922000000000004</v>
      </c>
      <c r="I62" s="61">
        <v>9.4687999999999999</v>
      </c>
      <c r="J62" s="61">
        <v>9.4570000000000007</v>
      </c>
      <c r="K62" s="61">
        <v>66.089849999999998</v>
      </c>
      <c r="L62" s="61">
        <v>9.4218499999999992</v>
      </c>
      <c r="M62" s="61">
        <v>9.5038999999999998</v>
      </c>
      <c r="N62" s="61">
        <v>9.4765999999999995</v>
      </c>
      <c r="O62" s="61">
        <v>9.4765999999999995</v>
      </c>
      <c r="P62" s="61">
        <v>9.5195000000000007</v>
      </c>
      <c r="Q62" s="61">
        <v>9.4375</v>
      </c>
      <c r="R62" s="61">
        <v>9.2538999999999998</v>
      </c>
      <c r="S62" s="61">
        <v>19.320399999999999</v>
      </c>
      <c r="T62" s="61">
        <v>9.6562999999999999</v>
      </c>
      <c r="U62" s="61">
        <v>9.6640999999999995</v>
      </c>
      <c r="V62" s="61">
        <v>28.882800000000003</v>
      </c>
      <c r="W62" s="61">
        <v>9.4413999999999998</v>
      </c>
      <c r="X62" s="61">
        <v>9.6445000000000007</v>
      </c>
      <c r="Y62" s="61">
        <v>9.7969000000000008</v>
      </c>
      <c r="AB62" s="27">
        <f t="shared" si="0"/>
        <v>0.96601999999999999</v>
      </c>
      <c r="AC62" s="27">
        <f t="shared" si="1"/>
        <v>0.96562999999999999</v>
      </c>
      <c r="AD62" s="27">
        <f t="shared" si="2"/>
        <v>0.96640999999999999</v>
      </c>
      <c r="AE62" s="27">
        <f t="shared" si="3"/>
        <v>0.96275999999999995</v>
      </c>
      <c r="AF62" s="27">
        <f t="shared" si="4"/>
        <v>0.94413999999999998</v>
      </c>
      <c r="AG62" s="27">
        <f t="shared" si="5"/>
        <v>0.96445000000000003</v>
      </c>
      <c r="AH62" s="27">
        <f t="shared" si="6"/>
        <v>0.97969000000000006</v>
      </c>
    </row>
    <row r="63" spans="1:34" s="2" customFormat="1" ht="63" x14ac:dyDescent="0.25">
      <c r="A63" s="28">
        <v>58</v>
      </c>
      <c r="B63" s="3" t="s">
        <v>774</v>
      </c>
      <c r="C63" s="3" t="s">
        <v>775</v>
      </c>
      <c r="D63" s="3" t="s">
        <v>776</v>
      </c>
      <c r="E63" s="61">
        <v>145.98734999999999</v>
      </c>
      <c r="F63" s="61">
        <v>36.517800000000001</v>
      </c>
      <c r="G63" s="61">
        <v>9.0914000000000001</v>
      </c>
      <c r="H63" s="61">
        <v>9.1268999999999991</v>
      </c>
      <c r="I63" s="61">
        <v>9.1523000000000003</v>
      </c>
      <c r="J63" s="61">
        <v>9.1471999999999998</v>
      </c>
      <c r="K63" s="61">
        <v>63.261449999999996</v>
      </c>
      <c r="L63" s="61">
        <v>9.1015499999999996</v>
      </c>
      <c r="M63" s="61">
        <v>9.1319999999999997</v>
      </c>
      <c r="N63" s="61">
        <v>8.9390999999999998</v>
      </c>
      <c r="O63" s="61">
        <v>9.0481999999999996</v>
      </c>
      <c r="P63" s="61">
        <v>9.1675000000000004</v>
      </c>
      <c r="Q63" s="61">
        <v>9.0634999999999994</v>
      </c>
      <c r="R63" s="61">
        <v>8.8095999999999997</v>
      </c>
      <c r="S63" s="61">
        <v>18.466999999999999</v>
      </c>
      <c r="T63" s="61">
        <v>9.2309999999999999</v>
      </c>
      <c r="U63" s="61">
        <v>9.2360000000000007</v>
      </c>
      <c r="V63" s="61">
        <v>27.741100000000003</v>
      </c>
      <c r="W63" s="61">
        <v>9.0862999999999996</v>
      </c>
      <c r="X63" s="61">
        <v>9.2284000000000006</v>
      </c>
      <c r="Y63" s="61">
        <v>9.4263999999999992</v>
      </c>
      <c r="AB63" s="27">
        <f t="shared" si="0"/>
        <v>0.92335000000000012</v>
      </c>
      <c r="AC63" s="27">
        <f t="shared" si="1"/>
        <v>0.92310000000000003</v>
      </c>
      <c r="AD63" s="27">
        <f t="shared" si="2"/>
        <v>0.92360000000000009</v>
      </c>
      <c r="AE63" s="27">
        <f t="shared" si="3"/>
        <v>0.92470333333333332</v>
      </c>
      <c r="AF63" s="27">
        <f t="shared" si="4"/>
        <v>0.90862999999999994</v>
      </c>
      <c r="AG63" s="27">
        <f t="shared" si="5"/>
        <v>0.9228400000000001</v>
      </c>
      <c r="AH63" s="27">
        <f t="shared" si="6"/>
        <v>0.94263999999999992</v>
      </c>
    </row>
    <row r="64" spans="1:34" s="2" customFormat="1" ht="63" x14ac:dyDescent="0.25">
      <c r="A64" s="28">
        <v>59</v>
      </c>
      <c r="B64" s="3" t="s">
        <v>777</v>
      </c>
      <c r="C64" s="3" t="s">
        <v>778</v>
      </c>
      <c r="D64" s="3" t="s">
        <v>779</v>
      </c>
      <c r="E64" s="61">
        <v>129</v>
      </c>
      <c r="F64" s="61">
        <v>37</v>
      </c>
      <c r="G64" s="61">
        <v>8</v>
      </c>
      <c r="H64" s="61">
        <v>9</v>
      </c>
      <c r="I64" s="61">
        <v>10</v>
      </c>
      <c r="J64" s="61">
        <v>10</v>
      </c>
      <c r="K64" s="61">
        <v>48</v>
      </c>
      <c r="L64" s="61">
        <v>4</v>
      </c>
      <c r="M64" s="61">
        <v>7</v>
      </c>
      <c r="N64" s="61">
        <v>9</v>
      </c>
      <c r="O64" s="61">
        <v>3</v>
      </c>
      <c r="P64" s="61">
        <v>10</v>
      </c>
      <c r="Q64" s="61">
        <v>10</v>
      </c>
      <c r="R64" s="61">
        <v>5</v>
      </c>
      <c r="S64" s="61">
        <v>20</v>
      </c>
      <c r="T64" s="61">
        <v>10</v>
      </c>
      <c r="U64" s="61">
        <v>10</v>
      </c>
      <c r="V64" s="61">
        <v>24</v>
      </c>
      <c r="W64" s="61">
        <v>5</v>
      </c>
      <c r="X64" s="61">
        <v>10</v>
      </c>
      <c r="Y64" s="61">
        <v>9</v>
      </c>
      <c r="AB64" s="27">
        <f t="shared" si="0"/>
        <v>1</v>
      </c>
      <c r="AC64" s="27">
        <f t="shared" si="1"/>
        <v>1</v>
      </c>
      <c r="AD64" s="27">
        <f t="shared" si="2"/>
        <v>1</v>
      </c>
      <c r="AE64" s="27">
        <f t="shared" si="3"/>
        <v>0.79999999999999993</v>
      </c>
      <c r="AF64" s="27">
        <f t="shared" si="4"/>
        <v>0.5</v>
      </c>
      <c r="AG64" s="27">
        <f t="shared" si="5"/>
        <v>1</v>
      </c>
      <c r="AH64" s="27">
        <f t="shared" si="6"/>
        <v>0.9</v>
      </c>
    </row>
    <row r="65" spans="1:34" s="2" customFormat="1" ht="63" x14ac:dyDescent="0.25">
      <c r="A65" s="28">
        <v>60</v>
      </c>
      <c r="B65" s="3" t="s">
        <v>780</v>
      </c>
      <c r="C65" s="3" t="s">
        <v>781</v>
      </c>
      <c r="D65" s="3" t="s">
        <v>782</v>
      </c>
      <c r="E65" s="61">
        <v>143.88442500000002</v>
      </c>
      <c r="F65" s="61">
        <v>37.4482</v>
      </c>
      <c r="G65" s="61">
        <v>8.9090999999999987</v>
      </c>
      <c r="H65" s="61">
        <v>9.452</v>
      </c>
      <c r="I65" s="61">
        <v>9.577</v>
      </c>
      <c r="J65" s="61">
        <v>9.5100999999999996</v>
      </c>
      <c r="K65" s="61">
        <v>61.812425000000005</v>
      </c>
      <c r="L65" s="61">
        <v>8.8756249999999994</v>
      </c>
      <c r="M65" s="61">
        <v>8.6944499999999998</v>
      </c>
      <c r="N65" s="61">
        <v>8.6666500000000006</v>
      </c>
      <c r="O65" s="61">
        <v>8.9558</v>
      </c>
      <c r="P65" s="61">
        <v>8.6262499999999989</v>
      </c>
      <c r="Q65" s="61">
        <v>9.077</v>
      </c>
      <c r="R65" s="61">
        <v>8.9166500000000006</v>
      </c>
      <c r="S65" s="61">
        <v>17.960900000000002</v>
      </c>
      <c r="T65" s="61">
        <v>8.8182000000000009</v>
      </c>
      <c r="U65" s="61">
        <v>9.1426999999999996</v>
      </c>
      <c r="V65" s="61">
        <v>26.6629</v>
      </c>
      <c r="W65" s="61">
        <v>8.9393999999999991</v>
      </c>
      <c r="X65" s="61">
        <v>9.1679500000000012</v>
      </c>
      <c r="Y65" s="61">
        <v>8.5555500000000002</v>
      </c>
      <c r="AB65" s="27">
        <f t="shared" si="0"/>
        <v>0.89804499999999998</v>
      </c>
      <c r="AC65" s="27">
        <f t="shared" si="1"/>
        <v>0.88182000000000005</v>
      </c>
      <c r="AD65" s="27">
        <f t="shared" si="2"/>
        <v>0.91426999999999992</v>
      </c>
      <c r="AE65" s="27">
        <f t="shared" si="3"/>
        <v>0.88876333333333335</v>
      </c>
      <c r="AF65" s="27">
        <f t="shared" si="4"/>
        <v>0.89393999999999996</v>
      </c>
      <c r="AG65" s="27">
        <f t="shared" si="5"/>
        <v>0.91679500000000014</v>
      </c>
      <c r="AH65" s="27">
        <f t="shared" si="6"/>
        <v>0.85555500000000007</v>
      </c>
    </row>
    <row r="66" spans="1:34" s="2" customFormat="1" ht="63" x14ac:dyDescent="0.25">
      <c r="A66" s="28">
        <v>61</v>
      </c>
      <c r="B66" s="3" t="s">
        <v>783</v>
      </c>
      <c r="C66" s="3" t="s">
        <v>784</v>
      </c>
      <c r="D66" s="3" t="s">
        <v>785</v>
      </c>
      <c r="E66" s="61">
        <v>150.2362</v>
      </c>
      <c r="F66" s="61">
        <v>39.5824</v>
      </c>
      <c r="G66" s="61">
        <v>9.8571000000000009</v>
      </c>
      <c r="H66" s="61">
        <v>9.8790999999999993</v>
      </c>
      <c r="I66" s="61">
        <v>9.9341000000000008</v>
      </c>
      <c r="J66" s="61">
        <v>9.9121000000000006</v>
      </c>
      <c r="K66" s="61">
        <v>63.994499999999995</v>
      </c>
      <c r="L66" s="61">
        <v>7.9285999999999994</v>
      </c>
      <c r="M66" s="61">
        <v>9.9341000000000008</v>
      </c>
      <c r="N66" s="61">
        <v>9.8790999999999993</v>
      </c>
      <c r="O66" s="61">
        <v>6.6374000000000004</v>
      </c>
      <c r="P66" s="61">
        <v>9.8790999999999993</v>
      </c>
      <c r="Q66" s="61">
        <v>9.9559999999999995</v>
      </c>
      <c r="R66" s="61">
        <v>9.7802000000000007</v>
      </c>
      <c r="S66" s="61">
        <v>19.989000000000001</v>
      </c>
      <c r="T66" s="61">
        <v>9.9890000000000008</v>
      </c>
      <c r="U66" s="61">
        <v>10</v>
      </c>
      <c r="V66" s="61">
        <v>26.670299999999997</v>
      </c>
      <c r="W66" s="61">
        <v>6.7142999999999997</v>
      </c>
      <c r="X66" s="61">
        <v>9.9890000000000008</v>
      </c>
      <c r="Y66" s="61">
        <v>9.9670000000000005</v>
      </c>
      <c r="AB66" s="27">
        <f t="shared" si="0"/>
        <v>0.99945000000000006</v>
      </c>
      <c r="AC66" s="27">
        <f t="shared" si="1"/>
        <v>0.99890000000000012</v>
      </c>
      <c r="AD66" s="27">
        <f t="shared" si="2"/>
        <v>1</v>
      </c>
      <c r="AE66" s="27">
        <f t="shared" si="3"/>
        <v>0.88900999999999997</v>
      </c>
      <c r="AF66" s="27">
        <f t="shared" si="4"/>
        <v>0.67142999999999997</v>
      </c>
      <c r="AG66" s="27">
        <f t="shared" si="5"/>
        <v>0.99890000000000012</v>
      </c>
      <c r="AH66" s="27">
        <f t="shared" si="6"/>
        <v>0.99670000000000003</v>
      </c>
    </row>
    <row r="67" spans="1:34" s="2" customFormat="1" ht="63" x14ac:dyDescent="0.25">
      <c r="A67" s="28">
        <v>62</v>
      </c>
      <c r="B67" s="3" t="s">
        <v>786</v>
      </c>
      <c r="C67" s="3" t="s">
        <v>787</v>
      </c>
      <c r="D67" s="3" t="s">
        <v>788</v>
      </c>
      <c r="E67" s="61">
        <v>149.4212</v>
      </c>
      <c r="F67" s="61">
        <v>37.252700000000004</v>
      </c>
      <c r="G67" s="61">
        <v>9.2631999999999994</v>
      </c>
      <c r="H67" s="61">
        <v>9.0946999999999996</v>
      </c>
      <c r="I67" s="61">
        <v>9.5894999999999992</v>
      </c>
      <c r="J67" s="61">
        <v>9.3053000000000008</v>
      </c>
      <c r="K67" s="61">
        <v>65.25269999999999</v>
      </c>
      <c r="L67" s="61">
        <v>9.3157999999999994</v>
      </c>
      <c r="M67" s="61">
        <v>9.3895</v>
      </c>
      <c r="N67" s="61">
        <v>9.2736999999999998</v>
      </c>
      <c r="O67" s="61">
        <v>9.2842000000000002</v>
      </c>
      <c r="P67" s="61">
        <v>9.4210999999999991</v>
      </c>
      <c r="Q67" s="61">
        <v>9.4736999999999991</v>
      </c>
      <c r="R67" s="61">
        <v>9.0946999999999996</v>
      </c>
      <c r="S67" s="61">
        <v>18.831600000000002</v>
      </c>
      <c r="T67" s="61">
        <v>9.3895</v>
      </c>
      <c r="U67" s="61">
        <v>9.4420999999999999</v>
      </c>
      <c r="V67" s="61">
        <v>28.084199999999999</v>
      </c>
      <c r="W67" s="61">
        <v>9.1052999999999997</v>
      </c>
      <c r="X67" s="61">
        <v>9.5263000000000009</v>
      </c>
      <c r="Y67" s="61">
        <v>9.4526000000000003</v>
      </c>
      <c r="AB67" s="27">
        <f t="shared" si="0"/>
        <v>0.94157999999999997</v>
      </c>
      <c r="AC67" s="27">
        <f t="shared" si="1"/>
        <v>0.93894999999999995</v>
      </c>
      <c r="AD67" s="27">
        <f t="shared" si="2"/>
        <v>0.94420999999999999</v>
      </c>
      <c r="AE67" s="27">
        <f t="shared" si="3"/>
        <v>0.93613999999999997</v>
      </c>
      <c r="AF67" s="27">
        <f t="shared" si="4"/>
        <v>0.91052999999999995</v>
      </c>
      <c r="AG67" s="27">
        <f t="shared" si="5"/>
        <v>0.95263000000000009</v>
      </c>
      <c r="AH67" s="27">
        <f t="shared" si="6"/>
        <v>0.94525999999999999</v>
      </c>
    </row>
    <row r="68" spans="1:34" s="2" customFormat="1" ht="63" x14ac:dyDescent="0.25">
      <c r="A68" s="28">
        <v>63</v>
      </c>
      <c r="B68" s="3" t="s">
        <v>789</v>
      </c>
      <c r="C68" s="3" t="s">
        <v>790</v>
      </c>
      <c r="D68" s="3" t="s">
        <v>791</v>
      </c>
      <c r="E68" s="61">
        <v>142.56101666666666</v>
      </c>
      <c r="F68" s="61">
        <v>36.556677777777779</v>
      </c>
      <c r="G68" s="61">
        <v>9.1292888888888903</v>
      </c>
      <c r="H68" s="61">
        <v>9.2681777777777778</v>
      </c>
      <c r="I68" s="61">
        <v>9.0630111111111109</v>
      </c>
      <c r="J68" s="61">
        <v>9.0961999999999996</v>
      </c>
      <c r="K68" s="61">
        <v>61.072661111111117</v>
      </c>
      <c r="L68" s="61">
        <v>8.7393277777777776</v>
      </c>
      <c r="M68" s="61">
        <v>8.7307500000000005</v>
      </c>
      <c r="N68" s="61">
        <v>8.8418611111111112</v>
      </c>
      <c r="O68" s="61">
        <v>8.0619888888888891</v>
      </c>
      <c r="P68" s="61">
        <v>9.4369888888888891</v>
      </c>
      <c r="Q68" s="61">
        <v>8.8685666666666663</v>
      </c>
      <c r="R68" s="61">
        <v>8.3931777777777778</v>
      </c>
      <c r="S68" s="61">
        <v>18.010672222222219</v>
      </c>
      <c r="T68" s="61">
        <v>9.0726611111111097</v>
      </c>
      <c r="U68" s="61">
        <v>8.9380111111111109</v>
      </c>
      <c r="V68" s="61">
        <v>26.921005555555553</v>
      </c>
      <c r="W68" s="61">
        <v>8.2885000000000009</v>
      </c>
      <c r="X68" s="61">
        <v>8.9786555555555552</v>
      </c>
      <c r="Y68" s="61">
        <v>9.6538500000000003</v>
      </c>
      <c r="AB68" s="27">
        <f t="shared" si="0"/>
        <v>0.90053361111111108</v>
      </c>
      <c r="AC68" s="27">
        <f t="shared" si="1"/>
        <v>0.907266111111111</v>
      </c>
      <c r="AD68" s="27">
        <f t="shared" si="2"/>
        <v>0.89380111111111105</v>
      </c>
      <c r="AE68" s="27">
        <f t="shared" si="3"/>
        <v>0.89736685185185194</v>
      </c>
      <c r="AF68" s="27">
        <f t="shared" si="4"/>
        <v>0.82885000000000009</v>
      </c>
      <c r="AG68" s="27">
        <f t="shared" si="5"/>
        <v>0.89786555555555547</v>
      </c>
      <c r="AH68" s="27">
        <f t="shared" si="6"/>
        <v>0.96538500000000005</v>
      </c>
    </row>
    <row r="69" spans="1:34" s="2" customFormat="1" ht="63" x14ac:dyDescent="0.25">
      <c r="A69" s="28">
        <v>64</v>
      </c>
      <c r="B69" s="3" t="s">
        <v>792</v>
      </c>
      <c r="C69" s="3" t="s">
        <v>793</v>
      </c>
      <c r="D69" s="3" t="s">
        <v>794</v>
      </c>
      <c r="E69" s="61">
        <v>144.87639999999999</v>
      </c>
      <c r="F69" s="61">
        <v>36.512950000000004</v>
      </c>
      <c r="G69" s="61">
        <v>9.3315999999999999</v>
      </c>
      <c r="H69" s="61">
        <v>9.3484499999999997</v>
      </c>
      <c r="I69" s="61">
        <v>9.2811000000000003</v>
      </c>
      <c r="J69" s="61">
        <v>8.5518000000000001</v>
      </c>
      <c r="K69" s="61">
        <v>62.514950000000006</v>
      </c>
      <c r="L69" s="61">
        <v>9.0019500000000008</v>
      </c>
      <c r="M69" s="61">
        <v>9.2797999999999998</v>
      </c>
      <c r="N69" s="61">
        <v>9.1140000000000008</v>
      </c>
      <c r="O69" s="61">
        <v>7.8342000000000001</v>
      </c>
      <c r="P69" s="61">
        <v>9.35365</v>
      </c>
      <c r="Q69" s="61">
        <v>9.3484499999999997</v>
      </c>
      <c r="R69" s="61">
        <v>8.5829000000000004</v>
      </c>
      <c r="S69" s="61">
        <v>18.838100000000001</v>
      </c>
      <c r="T69" s="61">
        <v>9.4365500000000004</v>
      </c>
      <c r="U69" s="61">
        <v>9.4015500000000003</v>
      </c>
      <c r="V69" s="61">
        <v>27.010400000000001</v>
      </c>
      <c r="W69" s="61">
        <v>8.0052000000000003</v>
      </c>
      <c r="X69" s="61">
        <v>9.3912000000000013</v>
      </c>
      <c r="Y69" s="61">
        <v>9.6140000000000008</v>
      </c>
      <c r="AB69" s="27">
        <f t="shared" si="0"/>
        <v>0.94190499999999999</v>
      </c>
      <c r="AC69" s="27">
        <f t="shared" si="1"/>
        <v>0.94365500000000002</v>
      </c>
      <c r="AD69" s="27">
        <f t="shared" si="2"/>
        <v>0.94015500000000007</v>
      </c>
      <c r="AE69" s="27">
        <f t="shared" si="3"/>
        <v>0.90034666666666663</v>
      </c>
      <c r="AF69" s="27">
        <f t="shared" si="4"/>
        <v>0.80052000000000001</v>
      </c>
      <c r="AG69" s="27">
        <f t="shared" si="5"/>
        <v>0.93912000000000018</v>
      </c>
      <c r="AH69" s="27">
        <f t="shared" si="6"/>
        <v>0.96140000000000003</v>
      </c>
    </row>
    <row r="70" spans="1:34" s="2" customFormat="1" ht="63" x14ac:dyDescent="0.25">
      <c r="A70" s="28">
        <v>65</v>
      </c>
      <c r="B70" s="3" t="s">
        <v>795</v>
      </c>
      <c r="C70" s="3" t="s">
        <v>796</v>
      </c>
      <c r="D70" s="3" t="s">
        <v>797</v>
      </c>
      <c r="E70" s="61">
        <v>154.56472500000001</v>
      </c>
      <c r="F70" s="61">
        <v>38.342449999999999</v>
      </c>
      <c r="G70" s="61">
        <v>9.4754000000000005</v>
      </c>
      <c r="H70" s="61">
        <v>9.4736000000000011</v>
      </c>
      <c r="I70" s="61">
        <v>9.4790500000000009</v>
      </c>
      <c r="J70" s="61">
        <v>9.9144000000000005</v>
      </c>
      <c r="K70" s="61">
        <v>67.042874999999995</v>
      </c>
      <c r="L70" s="61">
        <v>9.640274999999999</v>
      </c>
      <c r="M70" s="61">
        <v>9.4599499999999992</v>
      </c>
      <c r="N70" s="61">
        <v>9.9726999999999997</v>
      </c>
      <c r="O70" s="61">
        <v>8.5528000000000013</v>
      </c>
      <c r="P70" s="61">
        <v>9.4754000000000005</v>
      </c>
      <c r="Q70" s="61">
        <v>9.9726999999999997</v>
      </c>
      <c r="R70" s="61">
        <v>9.9690499999999993</v>
      </c>
      <c r="S70" s="61">
        <v>19.439900000000002</v>
      </c>
      <c r="T70" s="61">
        <v>9.464500000000001</v>
      </c>
      <c r="U70" s="61">
        <v>9.9754000000000005</v>
      </c>
      <c r="V70" s="61">
        <v>29.7395</v>
      </c>
      <c r="W70" s="61">
        <v>9.7741000000000007</v>
      </c>
      <c r="X70" s="61">
        <v>9.974499999999999</v>
      </c>
      <c r="Y70" s="61">
        <v>9.9908999999999999</v>
      </c>
      <c r="AB70" s="27">
        <f t="shared" si="0"/>
        <v>0.97199500000000016</v>
      </c>
      <c r="AC70" s="27">
        <f t="shared" si="1"/>
        <v>0.94645000000000012</v>
      </c>
      <c r="AD70" s="27">
        <f t="shared" si="2"/>
        <v>0.99754000000000009</v>
      </c>
      <c r="AE70" s="27">
        <f t="shared" si="3"/>
        <v>0.99131666666666673</v>
      </c>
      <c r="AF70" s="27">
        <f t="shared" si="4"/>
        <v>0.97741000000000011</v>
      </c>
      <c r="AG70" s="27">
        <f t="shared" si="5"/>
        <v>0.99744999999999995</v>
      </c>
      <c r="AH70" s="27">
        <f t="shared" si="6"/>
        <v>0.99909000000000003</v>
      </c>
    </row>
    <row r="71" spans="1:34" s="2" customFormat="1" ht="63" x14ac:dyDescent="0.25">
      <c r="A71" s="28">
        <v>66</v>
      </c>
      <c r="B71" s="3" t="s">
        <v>798</v>
      </c>
      <c r="C71" s="3" t="s">
        <v>799</v>
      </c>
      <c r="D71" s="3" t="s">
        <v>800</v>
      </c>
      <c r="E71" s="61">
        <v>150.07390000000001</v>
      </c>
      <c r="F71" s="61">
        <v>36.114800000000002</v>
      </c>
      <c r="G71" s="61">
        <v>9</v>
      </c>
      <c r="H71" s="61">
        <v>9</v>
      </c>
      <c r="I71" s="61">
        <v>9.0164000000000009</v>
      </c>
      <c r="J71" s="61">
        <v>9.0983999999999998</v>
      </c>
      <c r="K71" s="61">
        <v>66.008200000000002</v>
      </c>
      <c r="L71" s="61">
        <v>9.1721000000000004</v>
      </c>
      <c r="M71" s="61">
        <v>9.4261999999999997</v>
      </c>
      <c r="N71" s="61">
        <v>9.5082000000000004</v>
      </c>
      <c r="O71" s="61">
        <v>9.2950999999999997</v>
      </c>
      <c r="P71" s="61">
        <v>9.5573999999999995</v>
      </c>
      <c r="Q71" s="61">
        <v>9.4754000000000005</v>
      </c>
      <c r="R71" s="61">
        <v>9.5738000000000003</v>
      </c>
      <c r="S71" s="61">
        <v>19.180399999999999</v>
      </c>
      <c r="T71" s="61">
        <v>9.6229999999999993</v>
      </c>
      <c r="U71" s="61">
        <v>9.5573999999999995</v>
      </c>
      <c r="V71" s="61">
        <v>28.770499999999998</v>
      </c>
      <c r="W71" s="61">
        <v>9.1638999999999999</v>
      </c>
      <c r="X71" s="61">
        <v>9.7540999999999993</v>
      </c>
      <c r="Y71" s="61">
        <v>9.8524999999999991</v>
      </c>
      <c r="AB71" s="27">
        <f t="shared" ref="AB71:AB134" si="7">AVERAGE(AC71:AD71)</f>
        <v>0.95901999999999998</v>
      </c>
      <c r="AC71" s="27">
        <f t="shared" ref="AC71:AC134" si="8">ABS(T71/10)</f>
        <v>0.96229999999999993</v>
      </c>
      <c r="AD71" s="27">
        <f t="shared" ref="AD71:AD134" si="9">ABS(U71/10)</f>
        <v>0.95573999999999992</v>
      </c>
      <c r="AE71" s="27">
        <f t="shared" ref="AE71:AE134" si="10">AVERAGE(AF71:AH71)</f>
        <v>0.95901666666666652</v>
      </c>
      <c r="AF71" s="27">
        <f t="shared" ref="AF71:AF134" si="11">ABS(W71/10)</f>
        <v>0.91639000000000004</v>
      </c>
      <c r="AG71" s="27">
        <f t="shared" ref="AG71:AG134" si="12">ABS(X71/10)</f>
        <v>0.97540999999999989</v>
      </c>
      <c r="AH71" s="27">
        <f t="shared" ref="AH71:AH134" si="13">ABS(Y71/10)</f>
        <v>0.98524999999999996</v>
      </c>
    </row>
    <row r="72" spans="1:34" s="2" customFormat="1" ht="63" x14ac:dyDescent="0.25">
      <c r="A72" s="28">
        <v>67</v>
      </c>
      <c r="B72" s="3" t="s">
        <v>801</v>
      </c>
      <c r="C72" s="3" t="s">
        <v>802</v>
      </c>
      <c r="D72" s="3" t="s">
        <v>803</v>
      </c>
      <c r="E72" s="61">
        <v>150.1875</v>
      </c>
      <c r="F72" s="61">
        <v>38.25</v>
      </c>
      <c r="G72" s="61">
        <v>9.625</v>
      </c>
      <c r="H72" s="61">
        <v>9.25</v>
      </c>
      <c r="I72" s="61">
        <v>9.625</v>
      </c>
      <c r="J72" s="61">
        <v>9.75</v>
      </c>
      <c r="K72" s="61">
        <v>63.1875</v>
      </c>
      <c r="L72" s="61">
        <v>9.4375</v>
      </c>
      <c r="M72" s="61">
        <v>9.375</v>
      </c>
      <c r="N72" s="61">
        <v>9.5</v>
      </c>
      <c r="O72" s="61">
        <v>7.625</v>
      </c>
      <c r="P72" s="61">
        <v>9</v>
      </c>
      <c r="Q72" s="61">
        <v>9.5</v>
      </c>
      <c r="R72" s="61">
        <v>8.75</v>
      </c>
      <c r="S72" s="61">
        <v>19.5</v>
      </c>
      <c r="T72" s="61">
        <v>9.875</v>
      </c>
      <c r="U72" s="61">
        <v>9.625</v>
      </c>
      <c r="V72" s="61">
        <v>29.25</v>
      </c>
      <c r="W72" s="61">
        <v>9.375</v>
      </c>
      <c r="X72" s="61">
        <v>9.875</v>
      </c>
      <c r="Y72" s="61">
        <v>10</v>
      </c>
      <c r="AB72" s="27">
        <f t="shared" si="7"/>
        <v>0.97500000000000009</v>
      </c>
      <c r="AC72" s="27">
        <f t="shared" si="8"/>
        <v>0.98750000000000004</v>
      </c>
      <c r="AD72" s="27">
        <f t="shared" si="9"/>
        <v>0.96250000000000002</v>
      </c>
      <c r="AE72" s="27">
        <f t="shared" si="10"/>
        <v>0.97499999999999998</v>
      </c>
      <c r="AF72" s="27">
        <f t="shared" si="11"/>
        <v>0.9375</v>
      </c>
      <c r="AG72" s="27">
        <f t="shared" si="12"/>
        <v>0.98750000000000004</v>
      </c>
      <c r="AH72" s="27">
        <f t="shared" si="13"/>
        <v>1</v>
      </c>
    </row>
    <row r="73" spans="1:34" s="2" customFormat="1" ht="63" x14ac:dyDescent="0.25">
      <c r="A73" s="28">
        <v>68</v>
      </c>
      <c r="B73" s="3" t="s">
        <v>804</v>
      </c>
      <c r="C73" s="3" t="s">
        <v>805</v>
      </c>
      <c r="D73" s="3" t="s">
        <v>806</v>
      </c>
      <c r="E73" s="61">
        <v>137.68369999999999</v>
      </c>
      <c r="F73" s="61">
        <v>35.3292</v>
      </c>
      <c r="G73" s="61">
        <v>8.5190000000000001</v>
      </c>
      <c r="H73" s="61">
        <v>8.8607999999999993</v>
      </c>
      <c r="I73" s="61">
        <v>8.9367000000000001</v>
      </c>
      <c r="J73" s="61">
        <v>9.0127000000000006</v>
      </c>
      <c r="K73" s="61">
        <v>56.139400000000002</v>
      </c>
      <c r="L73" s="61">
        <v>8.6708999999999996</v>
      </c>
      <c r="M73" s="61">
        <v>8.6708999999999996</v>
      </c>
      <c r="N73" s="61">
        <v>9.0885999999999996</v>
      </c>
      <c r="O73" s="61">
        <v>5.6456</v>
      </c>
      <c r="P73" s="61">
        <v>9.1265999999999998</v>
      </c>
      <c r="Q73" s="61">
        <v>8.6203000000000003</v>
      </c>
      <c r="R73" s="61">
        <v>6.3164999999999996</v>
      </c>
      <c r="S73" s="61">
        <v>18.354399999999998</v>
      </c>
      <c r="T73" s="61">
        <v>9.2151999999999994</v>
      </c>
      <c r="U73" s="61">
        <v>9.1392000000000007</v>
      </c>
      <c r="V73" s="61">
        <v>27.860700000000001</v>
      </c>
      <c r="W73" s="61">
        <v>8.8861000000000008</v>
      </c>
      <c r="X73" s="61">
        <v>9.3796999999999997</v>
      </c>
      <c r="Y73" s="61">
        <v>9.5949000000000009</v>
      </c>
      <c r="AB73" s="27">
        <f t="shared" si="7"/>
        <v>0.91771999999999998</v>
      </c>
      <c r="AC73" s="27">
        <f t="shared" si="8"/>
        <v>0.92151999999999989</v>
      </c>
      <c r="AD73" s="27">
        <f t="shared" si="9"/>
        <v>0.91392000000000007</v>
      </c>
      <c r="AE73" s="27">
        <f t="shared" si="10"/>
        <v>0.92869000000000002</v>
      </c>
      <c r="AF73" s="27">
        <f t="shared" si="11"/>
        <v>0.88861000000000012</v>
      </c>
      <c r="AG73" s="27">
        <f t="shared" si="12"/>
        <v>0.93796999999999997</v>
      </c>
      <c r="AH73" s="27">
        <f t="shared" si="13"/>
        <v>0.95949000000000007</v>
      </c>
    </row>
    <row r="74" spans="1:34" s="2" customFormat="1" ht="63" x14ac:dyDescent="0.25">
      <c r="A74" s="28">
        <v>69</v>
      </c>
      <c r="B74" s="3" t="s">
        <v>807</v>
      </c>
      <c r="C74" s="3" t="s">
        <v>808</v>
      </c>
      <c r="D74" s="3" t="s">
        <v>809</v>
      </c>
      <c r="E74" s="61">
        <v>160</v>
      </c>
      <c r="F74" s="61">
        <v>40</v>
      </c>
      <c r="G74" s="61">
        <v>10</v>
      </c>
      <c r="H74" s="61">
        <v>10</v>
      </c>
      <c r="I74" s="61">
        <v>10</v>
      </c>
      <c r="J74" s="61">
        <v>10</v>
      </c>
      <c r="K74" s="61">
        <v>70</v>
      </c>
      <c r="L74" s="61">
        <v>10</v>
      </c>
      <c r="M74" s="61">
        <v>10</v>
      </c>
      <c r="N74" s="61">
        <v>10</v>
      </c>
      <c r="O74" s="61">
        <v>10</v>
      </c>
      <c r="P74" s="61">
        <v>10</v>
      </c>
      <c r="Q74" s="61">
        <v>10</v>
      </c>
      <c r="R74" s="61">
        <v>10</v>
      </c>
      <c r="S74" s="61">
        <v>20</v>
      </c>
      <c r="T74" s="61">
        <v>10</v>
      </c>
      <c r="U74" s="61">
        <v>10</v>
      </c>
      <c r="V74" s="61">
        <v>30</v>
      </c>
      <c r="W74" s="61">
        <v>10</v>
      </c>
      <c r="X74" s="61">
        <v>10</v>
      </c>
      <c r="Y74" s="61">
        <v>10</v>
      </c>
      <c r="AB74" s="27">
        <f t="shared" si="7"/>
        <v>1</v>
      </c>
      <c r="AC74" s="27">
        <f t="shared" si="8"/>
        <v>1</v>
      </c>
      <c r="AD74" s="27">
        <f t="shared" si="9"/>
        <v>1</v>
      </c>
      <c r="AE74" s="27">
        <f t="shared" si="10"/>
        <v>1</v>
      </c>
      <c r="AF74" s="27">
        <f t="shared" si="11"/>
        <v>1</v>
      </c>
      <c r="AG74" s="27">
        <f t="shared" si="12"/>
        <v>1</v>
      </c>
      <c r="AH74" s="27">
        <f t="shared" si="13"/>
        <v>1</v>
      </c>
    </row>
    <row r="75" spans="1:34" s="2" customFormat="1" ht="63" x14ac:dyDescent="0.25">
      <c r="A75" s="28">
        <v>70</v>
      </c>
      <c r="B75" s="3" t="s">
        <v>810</v>
      </c>
      <c r="C75" s="3" t="s">
        <v>811</v>
      </c>
      <c r="D75" s="3" t="s">
        <v>812</v>
      </c>
      <c r="E75" s="61">
        <v>157.27930000000001</v>
      </c>
      <c r="F75" s="61">
        <v>39.503900000000002</v>
      </c>
      <c r="G75" s="61">
        <v>9.8937000000000008</v>
      </c>
      <c r="H75" s="61">
        <v>9.8818999999999999</v>
      </c>
      <c r="I75" s="61">
        <v>9.8937000000000008</v>
      </c>
      <c r="J75" s="61">
        <v>9.8346</v>
      </c>
      <c r="K75" s="61">
        <v>68.37</v>
      </c>
      <c r="L75" s="61">
        <v>9.8307000000000002</v>
      </c>
      <c r="M75" s="61">
        <v>9.8621999999999996</v>
      </c>
      <c r="N75" s="61">
        <v>9.8268000000000004</v>
      </c>
      <c r="O75" s="61">
        <v>9.8031000000000006</v>
      </c>
      <c r="P75" s="61">
        <v>9.8857999999999997</v>
      </c>
      <c r="Q75" s="61">
        <v>9.7912999999999997</v>
      </c>
      <c r="R75" s="61">
        <v>9.3701000000000008</v>
      </c>
      <c r="S75" s="61">
        <v>19.7637</v>
      </c>
      <c r="T75" s="61">
        <v>9.8660999999999994</v>
      </c>
      <c r="U75" s="61">
        <v>9.8976000000000006</v>
      </c>
      <c r="V75" s="61">
        <v>29.6417</v>
      </c>
      <c r="W75" s="61">
        <v>9.8465000000000007</v>
      </c>
      <c r="X75" s="61">
        <v>9.8857999999999997</v>
      </c>
      <c r="Y75" s="61">
        <v>9.9093999999999998</v>
      </c>
      <c r="AB75" s="27">
        <f t="shared" si="7"/>
        <v>0.98818500000000009</v>
      </c>
      <c r="AC75" s="27">
        <f t="shared" si="8"/>
        <v>0.98660999999999999</v>
      </c>
      <c r="AD75" s="27">
        <f t="shared" si="9"/>
        <v>0.98976000000000008</v>
      </c>
      <c r="AE75" s="27">
        <f t="shared" si="10"/>
        <v>0.98805666666666669</v>
      </c>
      <c r="AF75" s="27">
        <f t="shared" si="11"/>
        <v>0.98465000000000003</v>
      </c>
      <c r="AG75" s="27">
        <f t="shared" si="12"/>
        <v>0.98858000000000001</v>
      </c>
      <c r="AH75" s="27">
        <f t="shared" si="13"/>
        <v>0.99093999999999993</v>
      </c>
    </row>
    <row r="76" spans="1:34" s="2" customFormat="1" ht="63" x14ac:dyDescent="0.25">
      <c r="A76" s="28">
        <v>71</v>
      </c>
      <c r="B76" s="3" t="s">
        <v>813</v>
      </c>
      <c r="C76" s="3" t="s">
        <v>814</v>
      </c>
      <c r="D76" s="3" t="s">
        <v>815</v>
      </c>
      <c r="E76" s="61">
        <v>133.93620000000001</v>
      </c>
      <c r="F76" s="61">
        <v>35.2181</v>
      </c>
      <c r="G76" s="61">
        <v>8.7090999999999994</v>
      </c>
      <c r="H76" s="61">
        <v>8.9635999999999996</v>
      </c>
      <c r="I76" s="61">
        <v>8.7818000000000005</v>
      </c>
      <c r="J76" s="61">
        <v>8.7636000000000003</v>
      </c>
      <c r="K76" s="61">
        <v>54.863600000000005</v>
      </c>
      <c r="L76" s="61">
        <v>7.5182000000000002</v>
      </c>
      <c r="M76" s="61">
        <v>7.5636000000000001</v>
      </c>
      <c r="N76" s="61">
        <v>8.0182000000000002</v>
      </c>
      <c r="O76" s="61">
        <v>8.1818000000000008</v>
      </c>
      <c r="P76" s="61">
        <v>8.6364000000000001</v>
      </c>
      <c r="Q76" s="61">
        <v>8.4726999999999997</v>
      </c>
      <c r="R76" s="61">
        <v>6.4726999999999997</v>
      </c>
      <c r="S76" s="61">
        <v>18.127299999999998</v>
      </c>
      <c r="T76" s="61">
        <v>9.1273</v>
      </c>
      <c r="U76" s="61">
        <v>9</v>
      </c>
      <c r="V76" s="61">
        <v>25.7272</v>
      </c>
      <c r="W76" s="61">
        <v>7.3090999999999999</v>
      </c>
      <c r="X76" s="61">
        <v>8.9635999999999996</v>
      </c>
      <c r="Y76" s="61">
        <v>9.4544999999999995</v>
      </c>
      <c r="AB76" s="27">
        <f t="shared" si="7"/>
        <v>0.90636500000000009</v>
      </c>
      <c r="AC76" s="27">
        <f t="shared" si="8"/>
        <v>0.91273000000000004</v>
      </c>
      <c r="AD76" s="27">
        <f t="shared" si="9"/>
        <v>0.9</v>
      </c>
      <c r="AE76" s="27">
        <f t="shared" si="10"/>
        <v>0.85757333333333319</v>
      </c>
      <c r="AF76" s="27">
        <f t="shared" si="11"/>
        <v>0.73090999999999995</v>
      </c>
      <c r="AG76" s="27">
        <f t="shared" si="12"/>
        <v>0.89635999999999993</v>
      </c>
      <c r="AH76" s="27">
        <f t="shared" si="13"/>
        <v>0.9454499999999999</v>
      </c>
    </row>
    <row r="77" spans="1:34" s="2" customFormat="1" ht="63" x14ac:dyDescent="0.25">
      <c r="A77" s="28">
        <v>72</v>
      </c>
      <c r="B77" s="3" t="s">
        <v>816</v>
      </c>
      <c r="C77" s="3" t="s">
        <v>817</v>
      </c>
      <c r="D77" s="3" t="s">
        <v>818</v>
      </c>
      <c r="E77" s="61">
        <v>152.25685000000001</v>
      </c>
      <c r="F77" s="61">
        <v>38.502700000000004</v>
      </c>
      <c r="G77" s="61">
        <v>9.6479999999999997</v>
      </c>
      <c r="H77" s="61">
        <v>9.6647999999999996</v>
      </c>
      <c r="I77" s="61">
        <v>9.5698000000000008</v>
      </c>
      <c r="J77" s="61">
        <v>9.6201000000000008</v>
      </c>
      <c r="K77" s="61">
        <v>65.368650000000002</v>
      </c>
      <c r="L77" s="61">
        <v>9.4357499999999987</v>
      </c>
      <c r="M77" s="61">
        <v>9.7542000000000009</v>
      </c>
      <c r="N77" s="61">
        <v>9.6144999999999996</v>
      </c>
      <c r="O77" s="61">
        <v>8.6257000000000001</v>
      </c>
      <c r="P77" s="61">
        <v>9.7150999999999996</v>
      </c>
      <c r="Q77" s="61">
        <v>9.4916</v>
      </c>
      <c r="R77" s="61">
        <v>8.7317999999999998</v>
      </c>
      <c r="S77" s="61">
        <v>19.631300000000003</v>
      </c>
      <c r="T77" s="61">
        <v>9.8045000000000009</v>
      </c>
      <c r="U77" s="61">
        <v>9.8268000000000004</v>
      </c>
      <c r="V77" s="61">
        <v>28.754199999999997</v>
      </c>
      <c r="W77" s="61">
        <v>8.9720999999999993</v>
      </c>
      <c r="X77" s="61">
        <v>9.8714999999999993</v>
      </c>
      <c r="Y77" s="61">
        <v>9.9106000000000005</v>
      </c>
      <c r="AB77" s="27">
        <f t="shared" si="7"/>
        <v>0.98156500000000002</v>
      </c>
      <c r="AC77" s="27">
        <f t="shared" si="8"/>
        <v>0.98045000000000004</v>
      </c>
      <c r="AD77" s="27">
        <f t="shared" si="9"/>
        <v>0.98268</v>
      </c>
      <c r="AE77" s="27">
        <f t="shared" si="10"/>
        <v>0.9584733333333334</v>
      </c>
      <c r="AF77" s="27">
        <f t="shared" si="11"/>
        <v>0.89720999999999995</v>
      </c>
      <c r="AG77" s="27">
        <f t="shared" si="12"/>
        <v>0.98714999999999997</v>
      </c>
      <c r="AH77" s="27">
        <f t="shared" si="13"/>
        <v>0.99106000000000005</v>
      </c>
    </row>
    <row r="78" spans="1:34" s="2" customFormat="1" ht="63" x14ac:dyDescent="0.25">
      <c r="A78" s="28">
        <v>73</v>
      </c>
      <c r="B78" s="3" t="s">
        <v>819</v>
      </c>
      <c r="C78" s="3" t="s">
        <v>820</v>
      </c>
      <c r="D78" s="3" t="s">
        <v>821</v>
      </c>
      <c r="E78" s="61">
        <v>158.92704999999998</v>
      </c>
      <c r="F78" s="61">
        <v>39.680299999999995</v>
      </c>
      <c r="G78" s="61">
        <v>9.9033999999999995</v>
      </c>
      <c r="H78" s="61">
        <v>9.9194999999999993</v>
      </c>
      <c r="I78" s="61">
        <v>9.9309999999999992</v>
      </c>
      <c r="J78" s="61">
        <v>9.9263999999999992</v>
      </c>
      <c r="K78" s="61">
        <v>69.51124999999999</v>
      </c>
      <c r="L78" s="61">
        <v>9.9183500000000002</v>
      </c>
      <c r="M78" s="61">
        <v>9.9425000000000008</v>
      </c>
      <c r="N78" s="61">
        <v>9.9356000000000009</v>
      </c>
      <c r="O78" s="61">
        <v>9.9332999999999991</v>
      </c>
      <c r="P78" s="61">
        <v>9.9425000000000008</v>
      </c>
      <c r="Q78" s="61">
        <v>9.9125999999999994</v>
      </c>
      <c r="R78" s="61">
        <v>9.9263999999999992</v>
      </c>
      <c r="S78" s="61">
        <v>19.887300000000003</v>
      </c>
      <c r="T78" s="61">
        <v>9.9448000000000008</v>
      </c>
      <c r="U78" s="61">
        <v>9.9425000000000008</v>
      </c>
      <c r="V78" s="61">
        <v>29.848199999999999</v>
      </c>
      <c r="W78" s="61">
        <v>9.9286999999999992</v>
      </c>
      <c r="X78" s="61">
        <v>9.9540000000000006</v>
      </c>
      <c r="Y78" s="61">
        <v>9.9655000000000005</v>
      </c>
      <c r="AB78" s="27">
        <f t="shared" si="7"/>
        <v>0.99436500000000005</v>
      </c>
      <c r="AC78" s="27">
        <f t="shared" si="8"/>
        <v>0.99448000000000003</v>
      </c>
      <c r="AD78" s="27">
        <f t="shared" si="9"/>
        <v>0.99425000000000008</v>
      </c>
      <c r="AE78" s="27">
        <f t="shared" si="10"/>
        <v>0.99494000000000005</v>
      </c>
      <c r="AF78" s="27">
        <f t="shared" si="11"/>
        <v>0.99286999999999992</v>
      </c>
      <c r="AG78" s="27">
        <f t="shared" si="12"/>
        <v>0.99540000000000006</v>
      </c>
      <c r="AH78" s="27">
        <f t="shared" si="13"/>
        <v>0.99655000000000005</v>
      </c>
    </row>
    <row r="79" spans="1:34" s="2" customFormat="1" ht="63" x14ac:dyDescent="0.25">
      <c r="A79" s="28">
        <v>74</v>
      </c>
      <c r="B79" s="3" t="s">
        <v>822</v>
      </c>
      <c r="C79" s="3" t="s">
        <v>823</v>
      </c>
      <c r="D79" s="3" t="s">
        <v>824</v>
      </c>
      <c r="E79" s="61">
        <v>134.98952500000001</v>
      </c>
      <c r="F79" s="61">
        <v>35.374949999999998</v>
      </c>
      <c r="G79" s="61">
        <v>8.9166500000000006</v>
      </c>
      <c r="H79" s="61">
        <v>9.1875</v>
      </c>
      <c r="I79" s="61">
        <v>9.3125</v>
      </c>
      <c r="J79" s="61">
        <v>7.9583000000000004</v>
      </c>
      <c r="K79" s="61">
        <v>56.906275000000008</v>
      </c>
      <c r="L79" s="61">
        <v>8.2604249999999997</v>
      </c>
      <c r="M79" s="61">
        <v>8.6041500000000006</v>
      </c>
      <c r="N79" s="61">
        <v>8.2708499999999994</v>
      </c>
      <c r="O79" s="61">
        <v>7.1458499999999994</v>
      </c>
      <c r="P79" s="61">
        <v>8.75</v>
      </c>
      <c r="Q79" s="61">
        <v>8.6458499999999994</v>
      </c>
      <c r="R79" s="61">
        <v>7.2291500000000006</v>
      </c>
      <c r="S79" s="61">
        <v>18.958300000000001</v>
      </c>
      <c r="T79" s="61">
        <v>9.4791500000000006</v>
      </c>
      <c r="U79" s="61">
        <v>9.4791500000000006</v>
      </c>
      <c r="V79" s="61">
        <v>23.75</v>
      </c>
      <c r="W79" s="61">
        <v>5.9166999999999996</v>
      </c>
      <c r="X79" s="61">
        <v>8.9791500000000006</v>
      </c>
      <c r="Y79" s="61">
        <v>8.8541500000000006</v>
      </c>
      <c r="AB79" s="27">
        <f t="shared" si="7"/>
        <v>0.94791500000000006</v>
      </c>
      <c r="AC79" s="27">
        <f t="shared" si="8"/>
        <v>0.94791500000000006</v>
      </c>
      <c r="AD79" s="27">
        <f t="shared" si="9"/>
        <v>0.94791500000000006</v>
      </c>
      <c r="AE79" s="27">
        <f t="shared" si="10"/>
        <v>0.79166666666666663</v>
      </c>
      <c r="AF79" s="27">
        <f t="shared" si="11"/>
        <v>0.59166999999999992</v>
      </c>
      <c r="AG79" s="27">
        <f t="shared" si="12"/>
        <v>0.89791500000000002</v>
      </c>
      <c r="AH79" s="27">
        <f t="shared" si="13"/>
        <v>0.88541500000000006</v>
      </c>
    </row>
    <row r="80" spans="1:34" s="2" customFormat="1" ht="63" x14ac:dyDescent="0.25">
      <c r="A80" s="28">
        <v>75</v>
      </c>
      <c r="B80" s="3" t="s">
        <v>825</v>
      </c>
      <c r="C80" s="3" t="s">
        <v>826</v>
      </c>
      <c r="D80" s="3" t="s">
        <v>827</v>
      </c>
      <c r="E80" s="61">
        <v>157.38784778481013</v>
      </c>
      <c r="F80" s="61">
        <v>39.388517721518987</v>
      </c>
      <c r="G80" s="61">
        <v>9.8453879746835433</v>
      </c>
      <c r="H80" s="61">
        <v>9.8542753164556949</v>
      </c>
      <c r="I80" s="61">
        <v>9.8875544303797476</v>
      </c>
      <c r="J80" s="61">
        <v>9.8012999999999995</v>
      </c>
      <c r="K80" s="61">
        <v>68.569016772151912</v>
      </c>
      <c r="L80" s="61">
        <v>9.7467800632911406</v>
      </c>
      <c r="M80" s="61">
        <v>9.8765962025316441</v>
      </c>
      <c r="N80" s="61">
        <v>9.7860006329113922</v>
      </c>
      <c r="O80" s="61">
        <v>9.6498721518987338</v>
      </c>
      <c r="P80" s="61">
        <v>9.8563462025316451</v>
      </c>
      <c r="Q80" s="61">
        <v>9.8517835443037978</v>
      </c>
      <c r="R80" s="61">
        <v>9.801637974683544</v>
      </c>
      <c r="S80" s="61">
        <v>19.841667088607593</v>
      </c>
      <c r="T80" s="61">
        <v>9.9322126582278472</v>
      </c>
      <c r="U80" s="61">
        <v>9.9094544303797463</v>
      </c>
      <c r="V80" s="61">
        <v>29.588646202531649</v>
      </c>
      <c r="W80" s="61">
        <v>9.7103999999999999</v>
      </c>
      <c r="X80" s="61">
        <v>9.8933962025316458</v>
      </c>
      <c r="Y80" s="61">
        <v>9.9848499999999998</v>
      </c>
      <c r="AB80" s="27">
        <f t="shared" si="7"/>
        <v>0.99208335443037965</v>
      </c>
      <c r="AC80" s="27">
        <f t="shared" si="8"/>
        <v>0.99322126582278469</v>
      </c>
      <c r="AD80" s="27">
        <f t="shared" si="9"/>
        <v>0.9909454430379746</v>
      </c>
      <c r="AE80" s="27">
        <f t="shared" si="10"/>
        <v>0.98628820675105489</v>
      </c>
      <c r="AF80" s="27">
        <f t="shared" si="11"/>
        <v>0.97104000000000001</v>
      </c>
      <c r="AG80" s="27">
        <f t="shared" si="12"/>
        <v>0.98933962025316458</v>
      </c>
      <c r="AH80" s="27">
        <f t="shared" si="13"/>
        <v>0.99848499999999996</v>
      </c>
    </row>
    <row r="81" spans="1:34" s="2" customFormat="1" ht="63" x14ac:dyDescent="0.25">
      <c r="A81" s="28">
        <v>76</v>
      </c>
      <c r="B81" s="3" t="s">
        <v>828</v>
      </c>
      <c r="C81" s="3" t="s">
        <v>829</v>
      </c>
      <c r="D81" s="3" t="s">
        <v>830</v>
      </c>
      <c r="E81" s="61">
        <v>141.16660000000002</v>
      </c>
      <c r="F81" s="61">
        <v>34.333300000000001</v>
      </c>
      <c r="G81" s="61">
        <v>8.3332999999999995</v>
      </c>
      <c r="H81" s="61">
        <v>8.6667000000000005</v>
      </c>
      <c r="I81" s="61">
        <v>8</v>
      </c>
      <c r="J81" s="61">
        <v>9.3332999999999995</v>
      </c>
      <c r="K81" s="61">
        <v>62.166600000000003</v>
      </c>
      <c r="L81" s="61">
        <v>8.5</v>
      </c>
      <c r="M81" s="61">
        <v>9.3332999999999995</v>
      </c>
      <c r="N81" s="61">
        <v>8.3332999999999995</v>
      </c>
      <c r="O81" s="61">
        <v>9.3332999999999995</v>
      </c>
      <c r="P81" s="61">
        <v>9</v>
      </c>
      <c r="Q81" s="61">
        <v>8.6667000000000005</v>
      </c>
      <c r="R81" s="61">
        <v>9</v>
      </c>
      <c r="S81" s="61">
        <v>18</v>
      </c>
      <c r="T81" s="61">
        <v>8.6667000000000005</v>
      </c>
      <c r="U81" s="61">
        <v>9.3332999999999995</v>
      </c>
      <c r="V81" s="61">
        <v>26.666699999999999</v>
      </c>
      <c r="W81" s="61">
        <v>8.3332999999999995</v>
      </c>
      <c r="X81" s="61">
        <v>8.6667000000000005</v>
      </c>
      <c r="Y81" s="61">
        <v>9.6667000000000005</v>
      </c>
      <c r="AB81" s="27">
        <f t="shared" si="7"/>
        <v>0.9</v>
      </c>
      <c r="AC81" s="27">
        <f t="shared" si="8"/>
        <v>0.86667000000000005</v>
      </c>
      <c r="AD81" s="27">
        <f t="shared" si="9"/>
        <v>0.93332999999999999</v>
      </c>
      <c r="AE81" s="27">
        <f t="shared" si="10"/>
        <v>0.88888999999999996</v>
      </c>
      <c r="AF81" s="27">
        <f t="shared" si="11"/>
        <v>0.8333299999999999</v>
      </c>
      <c r="AG81" s="27">
        <f t="shared" si="12"/>
        <v>0.86667000000000005</v>
      </c>
      <c r="AH81" s="27">
        <f t="shared" si="13"/>
        <v>0.96667000000000003</v>
      </c>
    </row>
    <row r="82" spans="1:34" s="2" customFormat="1" ht="63" x14ac:dyDescent="0.25">
      <c r="A82" s="28">
        <v>77</v>
      </c>
      <c r="B82" s="3" t="s">
        <v>831</v>
      </c>
      <c r="C82" s="3" t="s">
        <v>832</v>
      </c>
      <c r="D82" s="3" t="s">
        <v>833</v>
      </c>
      <c r="E82" s="61">
        <v>140.21517500000002</v>
      </c>
      <c r="F82" s="61">
        <v>36.840200000000003</v>
      </c>
      <c r="G82" s="61">
        <v>9.3531000000000013</v>
      </c>
      <c r="H82" s="61">
        <v>9.3711500000000001</v>
      </c>
      <c r="I82" s="61">
        <v>9.4355499999999992</v>
      </c>
      <c r="J82" s="61">
        <v>8.6804000000000006</v>
      </c>
      <c r="K82" s="61">
        <v>56.573425</v>
      </c>
      <c r="L82" s="61">
        <v>7.4342750000000004</v>
      </c>
      <c r="M82" s="61">
        <v>9.3505000000000003</v>
      </c>
      <c r="N82" s="61">
        <v>9.3788499999999999</v>
      </c>
      <c r="O82" s="61">
        <v>6.0051500000000004</v>
      </c>
      <c r="P82" s="61">
        <v>7.8144499999999999</v>
      </c>
      <c r="Q82" s="61">
        <v>8.6829999999999998</v>
      </c>
      <c r="R82" s="61">
        <v>7.9071999999999996</v>
      </c>
      <c r="S82" s="61">
        <v>19.09535</v>
      </c>
      <c r="T82" s="61">
        <v>9.5412499999999998</v>
      </c>
      <c r="U82" s="61">
        <v>9.5541</v>
      </c>
      <c r="V82" s="61">
        <v>27.706200000000003</v>
      </c>
      <c r="W82" s="61">
        <v>8.4021000000000008</v>
      </c>
      <c r="X82" s="61">
        <v>9.5438000000000009</v>
      </c>
      <c r="Y82" s="61">
        <v>9.7603000000000009</v>
      </c>
      <c r="AB82" s="27">
        <f t="shared" si="7"/>
        <v>0.95476749999999999</v>
      </c>
      <c r="AC82" s="27">
        <f t="shared" si="8"/>
        <v>0.954125</v>
      </c>
      <c r="AD82" s="27">
        <f t="shared" si="9"/>
        <v>0.95540999999999998</v>
      </c>
      <c r="AE82" s="27">
        <f t="shared" si="10"/>
        <v>0.92354000000000014</v>
      </c>
      <c r="AF82" s="27">
        <f t="shared" si="11"/>
        <v>0.84021000000000012</v>
      </c>
      <c r="AG82" s="27">
        <f t="shared" si="12"/>
        <v>0.95438000000000012</v>
      </c>
      <c r="AH82" s="27">
        <f t="shared" si="13"/>
        <v>0.97603000000000006</v>
      </c>
    </row>
    <row r="83" spans="1:34" s="2" customFormat="1" ht="63" x14ac:dyDescent="0.25">
      <c r="A83" s="28">
        <v>78</v>
      </c>
      <c r="B83" s="3" t="s">
        <v>834</v>
      </c>
      <c r="C83" s="3" t="s">
        <v>835</v>
      </c>
      <c r="D83" s="3" t="s">
        <v>836</v>
      </c>
      <c r="E83" s="61">
        <v>129.13425000000001</v>
      </c>
      <c r="F83" s="61">
        <v>33.487499999999997</v>
      </c>
      <c r="G83" s="61">
        <v>8.3831000000000007</v>
      </c>
      <c r="H83" s="61">
        <v>8.3531999999999993</v>
      </c>
      <c r="I83" s="61">
        <v>8.4328000000000003</v>
      </c>
      <c r="J83" s="61">
        <v>8.3184000000000005</v>
      </c>
      <c r="K83" s="61">
        <v>54.641750000000002</v>
      </c>
      <c r="L83" s="61">
        <v>7.36815</v>
      </c>
      <c r="M83" s="61">
        <v>8.0050000000000008</v>
      </c>
      <c r="N83" s="61">
        <v>8.0397999999999996</v>
      </c>
      <c r="O83" s="61">
        <v>6.9551999999999996</v>
      </c>
      <c r="P83" s="61">
        <v>8.2139000000000006</v>
      </c>
      <c r="Q83" s="61">
        <v>8.0995000000000008</v>
      </c>
      <c r="R83" s="61">
        <v>7.9602000000000004</v>
      </c>
      <c r="S83" s="61">
        <v>16.781099999999999</v>
      </c>
      <c r="T83" s="61">
        <v>8.4377999999999993</v>
      </c>
      <c r="U83" s="61">
        <v>8.3432999999999993</v>
      </c>
      <c r="V83" s="61">
        <v>24.2239</v>
      </c>
      <c r="W83" s="61">
        <v>7.5274000000000001</v>
      </c>
      <c r="X83" s="61">
        <v>8.2637</v>
      </c>
      <c r="Y83" s="61">
        <v>8.4328000000000003</v>
      </c>
      <c r="AB83" s="27">
        <f t="shared" si="7"/>
        <v>0.83905499999999988</v>
      </c>
      <c r="AC83" s="27">
        <f t="shared" si="8"/>
        <v>0.84377999999999997</v>
      </c>
      <c r="AD83" s="27">
        <f t="shared" si="9"/>
        <v>0.83432999999999991</v>
      </c>
      <c r="AE83" s="27">
        <f t="shared" si="10"/>
        <v>0.80746333333333331</v>
      </c>
      <c r="AF83" s="27">
        <f t="shared" si="11"/>
        <v>0.75273999999999996</v>
      </c>
      <c r="AG83" s="27">
        <f t="shared" si="12"/>
        <v>0.82637000000000005</v>
      </c>
      <c r="AH83" s="27">
        <f t="shared" si="13"/>
        <v>0.84328000000000003</v>
      </c>
    </row>
    <row r="84" spans="1:34" s="2" customFormat="1" ht="63" x14ac:dyDescent="0.25">
      <c r="A84" s="28">
        <v>79</v>
      </c>
      <c r="B84" s="3" t="s">
        <v>837</v>
      </c>
      <c r="C84" s="3" t="s">
        <v>838</v>
      </c>
      <c r="D84" s="3" t="s">
        <v>839</v>
      </c>
      <c r="E84" s="61">
        <v>80.821399999999997</v>
      </c>
      <c r="F84" s="61">
        <v>23.392899999999997</v>
      </c>
      <c r="G84" s="61">
        <v>4.4642999999999997</v>
      </c>
      <c r="H84" s="61">
        <v>5.3214499999999996</v>
      </c>
      <c r="I84" s="61">
        <v>5.8214499999999996</v>
      </c>
      <c r="J84" s="61">
        <v>7.7857000000000003</v>
      </c>
      <c r="K84" s="61">
        <v>31.071400000000001</v>
      </c>
      <c r="L84" s="61">
        <v>4.4285499999999995</v>
      </c>
      <c r="M84" s="61">
        <v>3.6428500000000001</v>
      </c>
      <c r="N84" s="61">
        <v>5</v>
      </c>
      <c r="O84" s="61">
        <v>3.75</v>
      </c>
      <c r="P84" s="61">
        <v>5.1428500000000001</v>
      </c>
      <c r="Q84" s="61">
        <v>4.7142999999999997</v>
      </c>
      <c r="R84" s="61">
        <v>4.3928500000000001</v>
      </c>
      <c r="S84" s="61">
        <v>12.321400000000001</v>
      </c>
      <c r="T84" s="61">
        <v>6.5357000000000003</v>
      </c>
      <c r="U84" s="61">
        <v>5.7857000000000003</v>
      </c>
      <c r="V84" s="61">
        <v>14.035699999999999</v>
      </c>
      <c r="W84" s="61">
        <v>6.0713999999999997</v>
      </c>
      <c r="X84" s="61">
        <v>4.6071499999999999</v>
      </c>
      <c r="Y84" s="61">
        <v>3.3571499999999999</v>
      </c>
      <c r="AB84" s="27">
        <f t="shared" si="7"/>
        <v>0.61607000000000001</v>
      </c>
      <c r="AC84" s="27">
        <f t="shared" si="8"/>
        <v>0.65356999999999998</v>
      </c>
      <c r="AD84" s="27">
        <f t="shared" si="9"/>
        <v>0.57857000000000003</v>
      </c>
      <c r="AE84" s="27">
        <f t="shared" si="10"/>
        <v>0.46785666666666664</v>
      </c>
      <c r="AF84" s="27">
        <f t="shared" si="11"/>
        <v>0.60714000000000001</v>
      </c>
      <c r="AG84" s="27">
        <f t="shared" si="12"/>
        <v>0.46071499999999999</v>
      </c>
      <c r="AH84" s="27">
        <f t="shared" si="13"/>
        <v>0.33571499999999999</v>
      </c>
    </row>
    <row r="85" spans="1:34" s="2" customFormat="1" ht="63" x14ac:dyDescent="0.25">
      <c r="A85" s="28">
        <v>80</v>
      </c>
      <c r="B85" s="3" t="s">
        <v>840</v>
      </c>
      <c r="C85" s="3" t="s">
        <v>841</v>
      </c>
      <c r="D85" s="3" t="s">
        <v>842</v>
      </c>
      <c r="E85" s="61">
        <v>147.30775</v>
      </c>
      <c r="F85" s="61">
        <v>37.384599999999999</v>
      </c>
      <c r="G85" s="61">
        <v>9.5</v>
      </c>
      <c r="H85" s="61">
        <v>9.4614999999999991</v>
      </c>
      <c r="I85" s="61">
        <v>9.3077000000000005</v>
      </c>
      <c r="J85" s="61">
        <v>9.1153999999999993</v>
      </c>
      <c r="K85" s="61">
        <v>62.461550000000003</v>
      </c>
      <c r="L85" s="61">
        <v>8.7307500000000005</v>
      </c>
      <c r="M85" s="61">
        <v>8.9230999999999998</v>
      </c>
      <c r="N85" s="61">
        <v>9.3846000000000007</v>
      </c>
      <c r="O85" s="61">
        <v>8.2308000000000003</v>
      </c>
      <c r="P85" s="61">
        <v>8.8846000000000007</v>
      </c>
      <c r="Q85" s="61">
        <v>9.3077000000000005</v>
      </c>
      <c r="R85" s="61">
        <v>9</v>
      </c>
      <c r="S85" s="61">
        <v>19.538499999999999</v>
      </c>
      <c r="T85" s="61">
        <v>9.7308000000000003</v>
      </c>
      <c r="U85" s="61">
        <v>9.8077000000000005</v>
      </c>
      <c r="V85" s="61">
        <v>27.923100000000002</v>
      </c>
      <c r="W85" s="61">
        <v>8.5769000000000002</v>
      </c>
      <c r="X85" s="61">
        <v>9.5385000000000009</v>
      </c>
      <c r="Y85" s="61">
        <v>9.8077000000000005</v>
      </c>
      <c r="AB85" s="27">
        <f t="shared" si="7"/>
        <v>0.97692500000000004</v>
      </c>
      <c r="AC85" s="27">
        <f t="shared" si="8"/>
        <v>0.97308000000000006</v>
      </c>
      <c r="AD85" s="27">
        <f t="shared" si="9"/>
        <v>0.98077000000000003</v>
      </c>
      <c r="AE85" s="27">
        <f t="shared" si="10"/>
        <v>0.93076999999999999</v>
      </c>
      <c r="AF85" s="27">
        <f t="shared" si="11"/>
        <v>0.85769000000000006</v>
      </c>
      <c r="AG85" s="27">
        <f t="shared" si="12"/>
        <v>0.95385000000000009</v>
      </c>
      <c r="AH85" s="27">
        <f t="shared" si="13"/>
        <v>0.98077000000000003</v>
      </c>
    </row>
    <row r="86" spans="1:34" s="2" customFormat="1" ht="63" x14ac:dyDescent="0.25">
      <c r="A86" s="28">
        <v>81</v>
      </c>
      <c r="B86" s="3" t="s">
        <v>843</v>
      </c>
      <c r="C86" s="3" t="s">
        <v>844</v>
      </c>
      <c r="D86" s="3" t="s">
        <v>845</v>
      </c>
      <c r="E86" s="61">
        <v>135.625</v>
      </c>
      <c r="F86" s="61">
        <v>33.75</v>
      </c>
      <c r="G86" s="61">
        <v>8.5</v>
      </c>
      <c r="H86" s="61">
        <v>8.5</v>
      </c>
      <c r="I86" s="61">
        <v>8.25</v>
      </c>
      <c r="J86" s="61">
        <v>8.5</v>
      </c>
      <c r="K86" s="61">
        <v>59.375</v>
      </c>
      <c r="L86" s="61">
        <v>8.625</v>
      </c>
      <c r="M86" s="61">
        <v>8.25</v>
      </c>
      <c r="N86" s="61">
        <v>8.25</v>
      </c>
      <c r="O86" s="61">
        <v>8.5</v>
      </c>
      <c r="P86" s="61">
        <v>8.5</v>
      </c>
      <c r="Q86" s="61">
        <v>8.75</v>
      </c>
      <c r="R86" s="61">
        <v>8.5</v>
      </c>
      <c r="S86" s="61">
        <v>17</v>
      </c>
      <c r="T86" s="61">
        <v>8.5</v>
      </c>
      <c r="U86" s="61">
        <v>8.5</v>
      </c>
      <c r="V86" s="61">
        <v>25.5</v>
      </c>
      <c r="W86" s="61">
        <v>8.5</v>
      </c>
      <c r="X86" s="61">
        <v>8.5</v>
      </c>
      <c r="Y86" s="61">
        <v>8.5</v>
      </c>
      <c r="AB86" s="27">
        <f t="shared" si="7"/>
        <v>0.85</v>
      </c>
      <c r="AC86" s="27">
        <f t="shared" si="8"/>
        <v>0.85</v>
      </c>
      <c r="AD86" s="27">
        <f t="shared" si="9"/>
        <v>0.85</v>
      </c>
      <c r="AE86" s="27">
        <f t="shared" si="10"/>
        <v>0.85</v>
      </c>
      <c r="AF86" s="27">
        <f t="shared" si="11"/>
        <v>0.85</v>
      </c>
      <c r="AG86" s="27">
        <f t="shared" si="12"/>
        <v>0.85</v>
      </c>
      <c r="AH86" s="27">
        <f t="shared" si="13"/>
        <v>0.85</v>
      </c>
    </row>
    <row r="87" spans="1:34" s="2" customFormat="1" ht="63" x14ac:dyDescent="0.25">
      <c r="A87" s="28">
        <v>82</v>
      </c>
      <c r="B87" s="3" t="s">
        <v>846</v>
      </c>
      <c r="C87" s="3" t="s">
        <v>847</v>
      </c>
      <c r="D87" s="3" t="s">
        <v>848</v>
      </c>
      <c r="E87" s="61">
        <v>135.51779999999999</v>
      </c>
      <c r="F87" s="61">
        <v>33.5976</v>
      </c>
      <c r="G87" s="61">
        <v>8.0867000000000004</v>
      </c>
      <c r="H87" s="61">
        <v>8.4115000000000002</v>
      </c>
      <c r="I87" s="61">
        <v>8.5665999999999993</v>
      </c>
      <c r="J87" s="61">
        <v>8.5327999999999999</v>
      </c>
      <c r="K87" s="61">
        <v>59.124499999999998</v>
      </c>
      <c r="L87" s="61">
        <v>8.3361999999999998</v>
      </c>
      <c r="M87" s="61">
        <v>8.4243000000000006</v>
      </c>
      <c r="N87" s="61">
        <v>8.4115000000000002</v>
      </c>
      <c r="O87" s="61">
        <v>8.4489000000000001</v>
      </c>
      <c r="P87" s="61">
        <v>8.6678999999999995</v>
      </c>
      <c r="Q87" s="61">
        <v>8.4151000000000007</v>
      </c>
      <c r="R87" s="61">
        <v>8.4206000000000003</v>
      </c>
      <c r="S87" s="61">
        <v>17.2026</v>
      </c>
      <c r="T87" s="61">
        <v>8.5958000000000006</v>
      </c>
      <c r="U87" s="61">
        <v>8.6067999999999998</v>
      </c>
      <c r="V87" s="61">
        <v>25.5931</v>
      </c>
      <c r="W87" s="61">
        <v>8.3010999999999999</v>
      </c>
      <c r="X87" s="61">
        <v>8.5574999999999992</v>
      </c>
      <c r="Y87" s="61">
        <v>8.7345000000000006</v>
      </c>
      <c r="AB87" s="27">
        <f t="shared" si="7"/>
        <v>0.86013000000000006</v>
      </c>
      <c r="AC87" s="27">
        <f t="shared" si="8"/>
        <v>0.85958000000000001</v>
      </c>
      <c r="AD87" s="27">
        <f t="shared" si="9"/>
        <v>0.86068</v>
      </c>
      <c r="AE87" s="27">
        <f t="shared" si="10"/>
        <v>0.85310333333333332</v>
      </c>
      <c r="AF87" s="27">
        <f t="shared" si="11"/>
        <v>0.83011000000000001</v>
      </c>
      <c r="AG87" s="27">
        <f t="shared" si="12"/>
        <v>0.8557499999999999</v>
      </c>
      <c r="AH87" s="27">
        <f t="shared" si="13"/>
        <v>0.87345000000000006</v>
      </c>
    </row>
    <row r="88" spans="1:34" s="2" customFormat="1" ht="63" x14ac:dyDescent="0.25">
      <c r="A88" s="28">
        <v>83</v>
      </c>
      <c r="B88" s="3" t="s">
        <v>849</v>
      </c>
      <c r="C88" s="3" t="s">
        <v>850</v>
      </c>
      <c r="D88" s="3" t="s">
        <v>851</v>
      </c>
      <c r="E88" s="61">
        <v>140.81500000000003</v>
      </c>
      <c r="F88" s="61">
        <v>36.708300000000001</v>
      </c>
      <c r="G88" s="61">
        <v>8.9947999999999997</v>
      </c>
      <c r="H88" s="61">
        <v>9.1233000000000004</v>
      </c>
      <c r="I88" s="61">
        <v>9.3332999999999995</v>
      </c>
      <c r="J88" s="61">
        <v>9.2568999999999999</v>
      </c>
      <c r="K88" s="61">
        <v>60.971300000000006</v>
      </c>
      <c r="L88" s="61">
        <v>7.1657999999999991</v>
      </c>
      <c r="M88" s="61">
        <v>8.5608000000000004</v>
      </c>
      <c r="N88" s="61">
        <v>9.1684000000000001</v>
      </c>
      <c r="O88" s="61">
        <v>8.9861000000000004</v>
      </c>
      <c r="P88" s="61">
        <v>9.2065999999999999</v>
      </c>
      <c r="Q88" s="61">
        <v>9.0259999999999998</v>
      </c>
      <c r="R88" s="61">
        <v>8.8575999999999997</v>
      </c>
      <c r="S88" s="61">
        <v>18.597200000000001</v>
      </c>
      <c r="T88" s="61">
        <v>9.2586999999999993</v>
      </c>
      <c r="U88" s="61">
        <v>9.3384999999999998</v>
      </c>
      <c r="V88" s="61">
        <v>24.5382</v>
      </c>
      <c r="W88" s="61">
        <v>6.0763999999999996</v>
      </c>
      <c r="X88" s="61">
        <v>9.1457999999999995</v>
      </c>
      <c r="Y88" s="61">
        <v>9.3160000000000007</v>
      </c>
      <c r="AB88" s="27">
        <f t="shared" si="7"/>
        <v>0.92985999999999991</v>
      </c>
      <c r="AC88" s="27">
        <f t="shared" si="8"/>
        <v>0.92586999999999997</v>
      </c>
      <c r="AD88" s="27">
        <f t="shared" si="9"/>
        <v>0.93384999999999996</v>
      </c>
      <c r="AE88" s="27">
        <f t="shared" si="10"/>
        <v>0.81794</v>
      </c>
      <c r="AF88" s="27">
        <f t="shared" si="11"/>
        <v>0.60763999999999996</v>
      </c>
      <c r="AG88" s="27">
        <f t="shared" si="12"/>
        <v>0.91457999999999995</v>
      </c>
      <c r="AH88" s="27">
        <f t="shared" si="13"/>
        <v>0.93160000000000009</v>
      </c>
    </row>
    <row r="89" spans="1:34" s="2" customFormat="1" ht="63" x14ac:dyDescent="0.25">
      <c r="A89" s="28">
        <v>84</v>
      </c>
      <c r="B89" s="3" t="s">
        <v>852</v>
      </c>
      <c r="C89" s="3" t="s">
        <v>853</v>
      </c>
      <c r="D89" s="3" t="s">
        <v>854</v>
      </c>
      <c r="E89" s="61">
        <v>108.33345</v>
      </c>
      <c r="F89" s="61">
        <v>28.333399999999997</v>
      </c>
      <c r="G89" s="61">
        <v>6.6666999999999996</v>
      </c>
      <c r="H89" s="61">
        <v>7</v>
      </c>
      <c r="I89" s="61">
        <v>7.5556000000000001</v>
      </c>
      <c r="J89" s="61">
        <v>7.1111000000000004</v>
      </c>
      <c r="K89" s="61">
        <v>45.000050000000002</v>
      </c>
      <c r="L89" s="61">
        <v>6.2222499999999998</v>
      </c>
      <c r="M89" s="61">
        <v>6.5556000000000001</v>
      </c>
      <c r="N89" s="61">
        <v>7</v>
      </c>
      <c r="O89" s="61">
        <v>5.3333000000000004</v>
      </c>
      <c r="P89" s="61">
        <v>7.3333000000000004</v>
      </c>
      <c r="Q89" s="61">
        <v>7</v>
      </c>
      <c r="R89" s="61">
        <v>5.5556000000000001</v>
      </c>
      <c r="S89" s="61">
        <v>15.222300000000001</v>
      </c>
      <c r="T89" s="61">
        <v>7.6666999999999996</v>
      </c>
      <c r="U89" s="61">
        <v>7.5556000000000001</v>
      </c>
      <c r="V89" s="61">
        <v>19.777700000000003</v>
      </c>
      <c r="W89" s="61">
        <v>5.3333000000000004</v>
      </c>
      <c r="X89" s="61">
        <v>7.1111000000000004</v>
      </c>
      <c r="Y89" s="61">
        <v>7.3333000000000004</v>
      </c>
      <c r="AB89" s="27">
        <f t="shared" si="7"/>
        <v>0.76111499999999999</v>
      </c>
      <c r="AC89" s="27">
        <f t="shared" si="8"/>
        <v>0.76666999999999996</v>
      </c>
      <c r="AD89" s="27">
        <f t="shared" si="9"/>
        <v>0.75556000000000001</v>
      </c>
      <c r="AE89" s="27">
        <f t="shared" si="10"/>
        <v>0.65925666666666671</v>
      </c>
      <c r="AF89" s="27">
        <f t="shared" si="11"/>
        <v>0.53333000000000008</v>
      </c>
      <c r="AG89" s="27">
        <f t="shared" si="12"/>
        <v>0.71111000000000002</v>
      </c>
      <c r="AH89" s="27">
        <f t="shared" si="13"/>
        <v>0.73333000000000004</v>
      </c>
    </row>
    <row r="90" spans="1:34" s="2" customFormat="1" ht="63" x14ac:dyDescent="0.25">
      <c r="A90" s="28">
        <v>85</v>
      </c>
      <c r="B90" s="3" t="s">
        <v>855</v>
      </c>
      <c r="C90" s="3" t="s">
        <v>856</v>
      </c>
      <c r="D90" s="3" t="s">
        <v>857</v>
      </c>
      <c r="E90" s="61">
        <v>108.162525</v>
      </c>
      <c r="F90" s="61">
        <v>28.38785</v>
      </c>
      <c r="G90" s="61">
        <v>5.0748499999999996</v>
      </c>
      <c r="H90" s="61">
        <v>9.0901500000000013</v>
      </c>
      <c r="I90" s="61">
        <v>5.0833500000000003</v>
      </c>
      <c r="J90" s="61">
        <v>9.1395</v>
      </c>
      <c r="K90" s="61">
        <v>39.727024999999998</v>
      </c>
      <c r="L90" s="61">
        <v>5.5433749999999993</v>
      </c>
      <c r="M90" s="61">
        <v>5.5305999999999997</v>
      </c>
      <c r="N90" s="61">
        <v>5.56975</v>
      </c>
      <c r="O90" s="61">
        <v>4.8962500000000002</v>
      </c>
      <c r="P90" s="61">
        <v>8.0611999999999995</v>
      </c>
      <c r="Q90" s="61">
        <v>5.0476000000000001</v>
      </c>
      <c r="R90" s="61">
        <v>5.0782499999999997</v>
      </c>
      <c r="S90" s="61">
        <v>17.704099999999997</v>
      </c>
      <c r="T90" s="61">
        <v>9.0748499999999996</v>
      </c>
      <c r="U90" s="61">
        <v>8.629249999999999</v>
      </c>
      <c r="V90" s="61">
        <v>22.34355</v>
      </c>
      <c r="W90" s="61">
        <v>8.9898000000000007</v>
      </c>
      <c r="X90" s="61">
        <v>8.6241500000000002</v>
      </c>
      <c r="Y90" s="61">
        <v>4.7295999999999996</v>
      </c>
      <c r="AB90" s="27">
        <f t="shared" si="7"/>
        <v>0.88520500000000002</v>
      </c>
      <c r="AC90" s="27">
        <f t="shared" si="8"/>
        <v>0.90748499999999999</v>
      </c>
      <c r="AD90" s="27">
        <f t="shared" si="9"/>
        <v>0.86292499999999994</v>
      </c>
      <c r="AE90" s="27">
        <f t="shared" si="10"/>
        <v>0.74478500000000014</v>
      </c>
      <c r="AF90" s="27">
        <f t="shared" si="11"/>
        <v>0.89898000000000011</v>
      </c>
      <c r="AG90" s="27">
        <f t="shared" si="12"/>
        <v>0.86241500000000004</v>
      </c>
      <c r="AH90" s="27">
        <f t="shared" si="13"/>
        <v>0.47295999999999994</v>
      </c>
    </row>
    <row r="91" spans="1:34" s="2" customFormat="1" ht="63" x14ac:dyDescent="0.25">
      <c r="A91" s="28">
        <v>86</v>
      </c>
      <c r="B91" s="3" t="s">
        <v>858</v>
      </c>
      <c r="C91" s="3" t="s">
        <v>859</v>
      </c>
      <c r="D91" s="3" t="s">
        <v>860</v>
      </c>
      <c r="E91" s="61">
        <v>153.6808</v>
      </c>
      <c r="F91" s="61">
        <v>39.111449999999998</v>
      </c>
      <c r="G91" s="61">
        <v>9.8209499999999998</v>
      </c>
      <c r="H91" s="61">
        <v>9.7837999999999994</v>
      </c>
      <c r="I91" s="61">
        <v>9.8716000000000008</v>
      </c>
      <c r="J91" s="61">
        <v>9.6350999999999996</v>
      </c>
      <c r="K91" s="61">
        <v>66.049049999999994</v>
      </c>
      <c r="L91" s="61">
        <v>9.5726499999999994</v>
      </c>
      <c r="M91" s="61">
        <v>9.5844500000000004</v>
      </c>
      <c r="N91" s="61">
        <v>9.4628499999999995</v>
      </c>
      <c r="O91" s="61">
        <v>9.1520499999999991</v>
      </c>
      <c r="P91" s="61">
        <v>9.7027000000000001</v>
      </c>
      <c r="Q91" s="61">
        <v>9.3918999999999997</v>
      </c>
      <c r="R91" s="61">
        <v>9.1824499999999993</v>
      </c>
      <c r="S91" s="61">
        <v>19.760100000000001</v>
      </c>
      <c r="T91" s="61">
        <v>9.8952500000000008</v>
      </c>
      <c r="U91" s="61">
        <v>9.8648500000000006</v>
      </c>
      <c r="V91" s="61">
        <v>28.760200000000001</v>
      </c>
      <c r="W91" s="61">
        <v>9.0541</v>
      </c>
      <c r="X91" s="61">
        <v>9.8547499999999992</v>
      </c>
      <c r="Y91" s="61">
        <v>9.8513500000000001</v>
      </c>
      <c r="AB91" s="27">
        <f t="shared" si="7"/>
        <v>0.98800500000000002</v>
      </c>
      <c r="AC91" s="27">
        <f t="shared" si="8"/>
        <v>0.9895250000000001</v>
      </c>
      <c r="AD91" s="27">
        <f t="shared" si="9"/>
        <v>0.98648500000000006</v>
      </c>
      <c r="AE91" s="27">
        <f t="shared" si="10"/>
        <v>0.95867333333333338</v>
      </c>
      <c r="AF91" s="27">
        <f t="shared" si="11"/>
        <v>0.90541000000000005</v>
      </c>
      <c r="AG91" s="27">
        <f t="shared" si="12"/>
        <v>0.98547499999999988</v>
      </c>
      <c r="AH91" s="27">
        <f t="shared" si="13"/>
        <v>0.98513499999999998</v>
      </c>
    </row>
    <row r="92" spans="1:34" s="2" customFormat="1" ht="63" x14ac:dyDescent="0.25">
      <c r="A92" s="28">
        <v>87</v>
      </c>
      <c r="B92" s="3" t="s">
        <v>861</v>
      </c>
      <c r="C92" s="3" t="s">
        <v>862</v>
      </c>
      <c r="D92" s="3" t="s">
        <v>863</v>
      </c>
      <c r="E92" s="61">
        <v>155.47114999999999</v>
      </c>
      <c r="F92" s="61">
        <v>38.961500000000001</v>
      </c>
      <c r="G92" s="61">
        <v>9.7114999999999991</v>
      </c>
      <c r="H92" s="61">
        <v>9.7114999999999991</v>
      </c>
      <c r="I92" s="61">
        <v>9.7885000000000009</v>
      </c>
      <c r="J92" s="61">
        <v>9.75</v>
      </c>
      <c r="K92" s="61">
        <v>67.721149999999994</v>
      </c>
      <c r="L92" s="61">
        <v>9.5865500000000008</v>
      </c>
      <c r="M92" s="61">
        <v>9.7308000000000003</v>
      </c>
      <c r="N92" s="61">
        <v>9.7114999999999991</v>
      </c>
      <c r="O92" s="61">
        <v>9.4422999999999995</v>
      </c>
      <c r="P92" s="61">
        <v>9.75</v>
      </c>
      <c r="Q92" s="61">
        <v>9.75</v>
      </c>
      <c r="R92" s="61">
        <v>9.75</v>
      </c>
      <c r="S92" s="61">
        <v>19.576900000000002</v>
      </c>
      <c r="T92" s="61">
        <v>9.7691999999999997</v>
      </c>
      <c r="U92" s="61">
        <v>9.8077000000000005</v>
      </c>
      <c r="V92" s="61">
        <v>29.211600000000004</v>
      </c>
      <c r="W92" s="61">
        <v>9.5961999999999996</v>
      </c>
      <c r="X92" s="61">
        <v>9.7885000000000009</v>
      </c>
      <c r="Y92" s="61">
        <v>9.8269000000000002</v>
      </c>
      <c r="AB92" s="27">
        <f t="shared" si="7"/>
        <v>0.97884499999999997</v>
      </c>
      <c r="AC92" s="27">
        <f t="shared" si="8"/>
        <v>0.97692000000000001</v>
      </c>
      <c r="AD92" s="27">
        <f t="shared" si="9"/>
        <v>0.98077000000000003</v>
      </c>
      <c r="AE92" s="27">
        <f t="shared" si="10"/>
        <v>0.97372000000000014</v>
      </c>
      <c r="AF92" s="27">
        <f t="shared" si="11"/>
        <v>0.95961999999999992</v>
      </c>
      <c r="AG92" s="27">
        <f t="shared" si="12"/>
        <v>0.97885000000000011</v>
      </c>
      <c r="AH92" s="27">
        <f t="shared" si="13"/>
        <v>0.98269000000000006</v>
      </c>
    </row>
    <row r="93" spans="1:34" s="2" customFormat="1" ht="63" x14ac:dyDescent="0.25">
      <c r="A93" s="28">
        <v>88</v>
      </c>
      <c r="B93" s="3" t="s">
        <v>864</v>
      </c>
      <c r="C93" s="3" t="s">
        <v>865</v>
      </c>
      <c r="D93" s="3" t="s">
        <v>866</v>
      </c>
      <c r="E93" s="61">
        <v>153.63640000000001</v>
      </c>
      <c r="F93" s="61">
        <v>38.090899999999998</v>
      </c>
      <c r="G93" s="61">
        <v>9.2727000000000004</v>
      </c>
      <c r="H93" s="61">
        <v>9.2727000000000004</v>
      </c>
      <c r="I93" s="61">
        <v>9.7272999999999996</v>
      </c>
      <c r="J93" s="61">
        <v>9.8181999999999992</v>
      </c>
      <c r="K93" s="61">
        <v>66.909100000000009</v>
      </c>
      <c r="L93" s="61">
        <v>9</v>
      </c>
      <c r="M93" s="61">
        <v>9.2727000000000004</v>
      </c>
      <c r="N93" s="61">
        <v>9.9091000000000005</v>
      </c>
      <c r="O93" s="61">
        <v>9.4544999999999995</v>
      </c>
      <c r="P93" s="61">
        <v>9.9091000000000005</v>
      </c>
      <c r="Q93" s="61">
        <v>9.8181999999999992</v>
      </c>
      <c r="R93" s="61">
        <v>9.5455000000000005</v>
      </c>
      <c r="S93" s="61">
        <v>19.636400000000002</v>
      </c>
      <c r="T93" s="61">
        <v>9.7272999999999996</v>
      </c>
      <c r="U93" s="61">
        <v>9.9091000000000005</v>
      </c>
      <c r="V93" s="61">
        <v>29</v>
      </c>
      <c r="W93" s="61">
        <v>9.0908999999999995</v>
      </c>
      <c r="X93" s="61">
        <v>9.9091000000000005</v>
      </c>
      <c r="Y93" s="61">
        <v>10</v>
      </c>
      <c r="AB93" s="27">
        <f t="shared" si="7"/>
        <v>0.98182000000000003</v>
      </c>
      <c r="AC93" s="27">
        <f t="shared" si="8"/>
        <v>0.97272999999999998</v>
      </c>
      <c r="AD93" s="27">
        <f t="shared" si="9"/>
        <v>0.99091000000000007</v>
      </c>
      <c r="AE93" s="27">
        <f t="shared" si="10"/>
        <v>0.96666666666666667</v>
      </c>
      <c r="AF93" s="27">
        <f t="shared" si="11"/>
        <v>0.90908999999999995</v>
      </c>
      <c r="AG93" s="27">
        <f t="shared" si="12"/>
        <v>0.99091000000000007</v>
      </c>
      <c r="AH93" s="27">
        <f t="shared" si="13"/>
        <v>1</v>
      </c>
    </row>
    <row r="94" spans="1:34" s="2" customFormat="1" ht="63" x14ac:dyDescent="0.25">
      <c r="A94" s="28">
        <v>89</v>
      </c>
      <c r="B94" s="3" t="s">
        <v>867</v>
      </c>
      <c r="C94" s="3" t="s">
        <v>868</v>
      </c>
      <c r="D94" s="3" t="s">
        <v>869</v>
      </c>
      <c r="E94" s="61">
        <v>157.6677</v>
      </c>
      <c r="F94" s="61">
        <v>39.523800000000001</v>
      </c>
      <c r="G94" s="61">
        <v>9.8356999999999992</v>
      </c>
      <c r="H94" s="61">
        <v>9.8952000000000009</v>
      </c>
      <c r="I94" s="61">
        <v>9.8762000000000008</v>
      </c>
      <c r="J94" s="61">
        <v>9.9167000000000005</v>
      </c>
      <c r="K94" s="61">
        <v>68.648700000000005</v>
      </c>
      <c r="L94" s="61">
        <v>9.7249999999999996</v>
      </c>
      <c r="M94" s="61">
        <v>9.8571000000000009</v>
      </c>
      <c r="N94" s="61">
        <v>9.8619000000000003</v>
      </c>
      <c r="O94" s="61">
        <v>9.6071000000000009</v>
      </c>
      <c r="P94" s="61">
        <v>9.9214000000000002</v>
      </c>
      <c r="Q94" s="61">
        <v>9.9214000000000002</v>
      </c>
      <c r="R94" s="61">
        <v>9.7547999999999995</v>
      </c>
      <c r="S94" s="61">
        <v>19.914300000000001</v>
      </c>
      <c r="T94" s="61">
        <v>9.9595000000000002</v>
      </c>
      <c r="U94" s="61">
        <v>9.9548000000000005</v>
      </c>
      <c r="V94" s="61">
        <v>29.5809</v>
      </c>
      <c r="W94" s="61">
        <v>9.7286000000000001</v>
      </c>
      <c r="X94" s="61">
        <v>9.9332999999999991</v>
      </c>
      <c r="Y94" s="61">
        <v>9.9190000000000005</v>
      </c>
      <c r="AB94" s="27">
        <f t="shared" si="7"/>
        <v>0.99571500000000002</v>
      </c>
      <c r="AC94" s="27">
        <f t="shared" si="8"/>
        <v>0.99595</v>
      </c>
      <c r="AD94" s="27">
        <f t="shared" si="9"/>
        <v>0.99548000000000003</v>
      </c>
      <c r="AE94" s="27">
        <f t="shared" si="10"/>
        <v>0.98603000000000007</v>
      </c>
      <c r="AF94" s="27">
        <f t="shared" si="11"/>
        <v>0.97286000000000006</v>
      </c>
      <c r="AG94" s="27">
        <f t="shared" si="12"/>
        <v>0.99332999999999994</v>
      </c>
      <c r="AH94" s="27">
        <f t="shared" si="13"/>
        <v>0.9919</v>
      </c>
    </row>
    <row r="95" spans="1:34" s="2" customFormat="1" ht="63" x14ac:dyDescent="0.25">
      <c r="A95" s="28">
        <v>90</v>
      </c>
      <c r="B95" s="3" t="s">
        <v>870</v>
      </c>
      <c r="C95" s="3" t="s">
        <v>871</v>
      </c>
      <c r="D95" s="3" t="s">
        <v>872</v>
      </c>
      <c r="E95" s="61">
        <v>95</v>
      </c>
      <c r="F95" s="61">
        <v>25</v>
      </c>
      <c r="G95" s="61">
        <v>10</v>
      </c>
      <c r="H95" s="61">
        <v>5</v>
      </c>
      <c r="I95" s="61">
        <v>5</v>
      </c>
      <c r="J95" s="61">
        <v>5</v>
      </c>
      <c r="K95" s="61">
        <v>40</v>
      </c>
      <c r="L95" s="61">
        <v>0</v>
      </c>
      <c r="M95" s="61">
        <v>10</v>
      </c>
      <c r="N95" s="61">
        <v>10</v>
      </c>
      <c r="O95" s="61">
        <v>5</v>
      </c>
      <c r="P95" s="61">
        <v>10</v>
      </c>
      <c r="Q95" s="61">
        <v>5</v>
      </c>
      <c r="R95" s="61">
        <v>0</v>
      </c>
      <c r="S95" s="61">
        <v>10</v>
      </c>
      <c r="T95" s="61">
        <v>0</v>
      </c>
      <c r="U95" s="61">
        <v>10</v>
      </c>
      <c r="V95" s="61">
        <v>20</v>
      </c>
      <c r="W95" s="61">
        <v>0</v>
      </c>
      <c r="X95" s="61">
        <v>10</v>
      </c>
      <c r="Y95" s="61">
        <v>10</v>
      </c>
      <c r="AB95" s="27">
        <f t="shared" si="7"/>
        <v>0.5</v>
      </c>
      <c r="AC95" s="27">
        <f t="shared" si="8"/>
        <v>0</v>
      </c>
      <c r="AD95" s="27">
        <f t="shared" si="9"/>
        <v>1</v>
      </c>
      <c r="AE95" s="27">
        <f t="shared" si="10"/>
        <v>0.66666666666666663</v>
      </c>
      <c r="AF95" s="27">
        <f t="shared" si="11"/>
        <v>0</v>
      </c>
      <c r="AG95" s="27">
        <f t="shared" si="12"/>
        <v>1</v>
      </c>
      <c r="AH95" s="27">
        <f t="shared" si="13"/>
        <v>1</v>
      </c>
    </row>
    <row r="96" spans="1:34" s="2" customFormat="1" ht="63" x14ac:dyDescent="0.25">
      <c r="A96" s="28">
        <v>91</v>
      </c>
      <c r="B96" s="3" t="s">
        <v>873</v>
      </c>
      <c r="C96" s="3" t="s">
        <v>874</v>
      </c>
      <c r="D96" s="3" t="s">
        <v>875</v>
      </c>
      <c r="E96" s="61">
        <v>141.31369999999998</v>
      </c>
      <c r="F96" s="61">
        <v>35.274499999999996</v>
      </c>
      <c r="G96" s="61">
        <v>8.6274999999999995</v>
      </c>
      <c r="H96" s="61">
        <v>8.5489999999999995</v>
      </c>
      <c r="I96" s="61">
        <v>9.0980000000000008</v>
      </c>
      <c r="J96" s="61">
        <v>9</v>
      </c>
      <c r="K96" s="61">
        <v>60.490200000000009</v>
      </c>
      <c r="L96" s="61">
        <v>8.470600000000001</v>
      </c>
      <c r="M96" s="61">
        <v>8.7646999999999995</v>
      </c>
      <c r="N96" s="61">
        <v>8.8627000000000002</v>
      </c>
      <c r="O96" s="61">
        <v>8.4510000000000005</v>
      </c>
      <c r="P96" s="61">
        <v>9.2353000000000005</v>
      </c>
      <c r="Q96" s="61">
        <v>9.0784000000000002</v>
      </c>
      <c r="R96" s="61">
        <v>7.6275000000000004</v>
      </c>
      <c r="S96" s="61">
        <v>18.5686</v>
      </c>
      <c r="T96" s="61">
        <v>9.3332999999999995</v>
      </c>
      <c r="U96" s="61">
        <v>9.2353000000000005</v>
      </c>
      <c r="V96" s="61">
        <v>26.980399999999996</v>
      </c>
      <c r="W96" s="61">
        <v>8.4705999999999992</v>
      </c>
      <c r="X96" s="61">
        <v>9.0391999999999992</v>
      </c>
      <c r="Y96" s="61">
        <v>9.4705999999999992</v>
      </c>
      <c r="AB96" s="27">
        <f t="shared" si="7"/>
        <v>0.92843000000000009</v>
      </c>
      <c r="AC96" s="27">
        <f t="shared" si="8"/>
        <v>0.93332999999999999</v>
      </c>
      <c r="AD96" s="27">
        <f t="shared" si="9"/>
        <v>0.92353000000000007</v>
      </c>
      <c r="AE96" s="27">
        <f t="shared" si="10"/>
        <v>0.89934666666666663</v>
      </c>
      <c r="AF96" s="27">
        <f t="shared" si="11"/>
        <v>0.84705999999999992</v>
      </c>
      <c r="AG96" s="27">
        <f t="shared" si="12"/>
        <v>0.90391999999999995</v>
      </c>
      <c r="AH96" s="27">
        <f t="shared" si="13"/>
        <v>0.9470599999999999</v>
      </c>
    </row>
    <row r="97" spans="1:34" s="2" customFormat="1" ht="63" x14ac:dyDescent="0.25">
      <c r="A97" s="28">
        <v>92</v>
      </c>
      <c r="B97" s="3" t="s">
        <v>876</v>
      </c>
      <c r="C97" s="3" t="s">
        <v>877</v>
      </c>
      <c r="D97" s="3" t="s">
        <v>878</v>
      </c>
      <c r="E97" s="61">
        <v>130.99994999999998</v>
      </c>
      <c r="F97" s="61">
        <v>33.023800000000001</v>
      </c>
      <c r="G97" s="61">
        <v>8.2857000000000003</v>
      </c>
      <c r="H97" s="61">
        <v>7.4523999999999999</v>
      </c>
      <c r="I97" s="61">
        <v>9.1189999999999998</v>
      </c>
      <c r="J97" s="61">
        <v>8.1667000000000005</v>
      </c>
      <c r="K97" s="61">
        <v>55.571349999999995</v>
      </c>
      <c r="L97" s="61">
        <v>7.9285499999999995</v>
      </c>
      <c r="M97" s="61">
        <v>7.8333000000000004</v>
      </c>
      <c r="N97" s="61">
        <v>7.9047999999999998</v>
      </c>
      <c r="O97" s="61">
        <v>8.3094999999999999</v>
      </c>
      <c r="P97" s="61">
        <v>8.3332999999999995</v>
      </c>
      <c r="Q97" s="61">
        <v>8.1189999999999998</v>
      </c>
      <c r="R97" s="61">
        <v>7.1429</v>
      </c>
      <c r="S97" s="61">
        <v>18.214300000000001</v>
      </c>
      <c r="T97" s="61">
        <v>9.2619000000000007</v>
      </c>
      <c r="U97" s="61">
        <v>8.9524000000000008</v>
      </c>
      <c r="V97" s="61">
        <v>24.1905</v>
      </c>
      <c r="W97" s="61">
        <v>7.0713999999999997</v>
      </c>
      <c r="X97" s="61">
        <v>8.3810000000000002</v>
      </c>
      <c r="Y97" s="61">
        <v>8.7380999999999993</v>
      </c>
      <c r="AB97" s="27">
        <f t="shared" si="7"/>
        <v>0.91071500000000005</v>
      </c>
      <c r="AC97" s="27">
        <f t="shared" si="8"/>
        <v>0.92619000000000007</v>
      </c>
      <c r="AD97" s="27">
        <f t="shared" si="9"/>
        <v>0.89524000000000004</v>
      </c>
      <c r="AE97" s="27">
        <f t="shared" si="10"/>
        <v>0.80635000000000012</v>
      </c>
      <c r="AF97" s="27">
        <f t="shared" si="11"/>
        <v>0.70713999999999999</v>
      </c>
      <c r="AG97" s="27">
        <f t="shared" si="12"/>
        <v>0.83810000000000007</v>
      </c>
      <c r="AH97" s="27">
        <f t="shared" si="13"/>
        <v>0.87380999999999998</v>
      </c>
    </row>
    <row r="98" spans="1:34" s="2" customFormat="1" ht="63" x14ac:dyDescent="0.25">
      <c r="A98" s="28">
        <v>93</v>
      </c>
      <c r="B98" s="3" t="s">
        <v>879</v>
      </c>
      <c r="C98" s="3" t="s">
        <v>880</v>
      </c>
      <c r="D98" s="3" t="s">
        <v>881</v>
      </c>
      <c r="E98" s="61">
        <v>149.67134999999999</v>
      </c>
      <c r="F98" s="61">
        <v>36.521999999999998</v>
      </c>
      <c r="G98" s="61">
        <v>8.6855499999999992</v>
      </c>
      <c r="H98" s="61">
        <v>8.6666500000000006</v>
      </c>
      <c r="I98" s="61">
        <v>9.7736000000000001</v>
      </c>
      <c r="J98" s="61">
        <v>9.3962000000000003</v>
      </c>
      <c r="K98" s="61">
        <v>66.303449999999998</v>
      </c>
      <c r="L98" s="61">
        <v>9.4323999999999995</v>
      </c>
      <c r="M98" s="61">
        <v>9.6257999999999999</v>
      </c>
      <c r="N98" s="61">
        <v>9.5880499999999991</v>
      </c>
      <c r="O98" s="61">
        <v>9.7012499999999999</v>
      </c>
      <c r="P98" s="61">
        <v>9.7924499999999988</v>
      </c>
      <c r="Q98" s="61">
        <v>9.7043999999999997</v>
      </c>
      <c r="R98" s="61">
        <v>8.4590999999999994</v>
      </c>
      <c r="S98" s="61">
        <v>18.540900000000001</v>
      </c>
      <c r="T98" s="61">
        <v>9.3207500000000003</v>
      </c>
      <c r="U98" s="61">
        <v>9.2201500000000003</v>
      </c>
      <c r="V98" s="61">
        <v>28.305</v>
      </c>
      <c r="W98" s="61">
        <v>8.7546999999999997</v>
      </c>
      <c r="X98" s="61">
        <v>9.6981000000000002</v>
      </c>
      <c r="Y98" s="61">
        <v>9.8521999999999998</v>
      </c>
      <c r="AB98" s="27">
        <f t="shared" si="7"/>
        <v>0.92704500000000001</v>
      </c>
      <c r="AC98" s="27">
        <f t="shared" si="8"/>
        <v>0.93207499999999999</v>
      </c>
      <c r="AD98" s="27">
        <f t="shared" si="9"/>
        <v>0.92201500000000003</v>
      </c>
      <c r="AE98" s="27">
        <f t="shared" si="10"/>
        <v>0.94349999999999989</v>
      </c>
      <c r="AF98" s="27">
        <f t="shared" si="11"/>
        <v>0.87546999999999997</v>
      </c>
      <c r="AG98" s="27">
        <f t="shared" si="12"/>
        <v>0.96981000000000006</v>
      </c>
      <c r="AH98" s="27">
        <f t="shared" si="13"/>
        <v>0.98521999999999998</v>
      </c>
    </row>
    <row r="99" spans="1:34" s="2" customFormat="1" ht="63" x14ac:dyDescent="0.25">
      <c r="A99" s="28">
        <v>94</v>
      </c>
      <c r="B99" s="3" t="s">
        <v>882</v>
      </c>
      <c r="C99" s="3" t="s">
        <v>883</v>
      </c>
      <c r="D99" s="3" t="s">
        <v>884</v>
      </c>
      <c r="E99" s="61">
        <v>143.50190000000001</v>
      </c>
      <c r="F99" s="61">
        <v>35.951999999999998</v>
      </c>
      <c r="G99" s="61">
        <v>8.9187999999999992</v>
      </c>
      <c r="H99" s="61">
        <v>9.0037000000000003</v>
      </c>
      <c r="I99" s="61">
        <v>9.0959000000000003</v>
      </c>
      <c r="J99" s="61">
        <v>8.9336000000000002</v>
      </c>
      <c r="K99" s="61">
        <v>61.9041</v>
      </c>
      <c r="L99" s="61">
        <v>8.5276999999999994</v>
      </c>
      <c r="M99" s="61">
        <v>9.0442999999999998</v>
      </c>
      <c r="N99" s="61">
        <v>8.9482999999999997</v>
      </c>
      <c r="O99" s="61">
        <v>8.0111000000000008</v>
      </c>
      <c r="P99" s="61">
        <v>9.0775000000000006</v>
      </c>
      <c r="Q99" s="61">
        <v>9.1106999999999996</v>
      </c>
      <c r="R99" s="61">
        <v>9.1844999999999999</v>
      </c>
      <c r="S99" s="61">
        <v>18.830300000000001</v>
      </c>
      <c r="T99" s="61">
        <v>9.4244000000000003</v>
      </c>
      <c r="U99" s="61">
        <v>9.4059000000000008</v>
      </c>
      <c r="V99" s="61">
        <v>26.8155</v>
      </c>
      <c r="W99" s="61">
        <v>8.3284000000000002</v>
      </c>
      <c r="X99" s="61">
        <v>9.2029999999999994</v>
      </c>
      <c r="Y99" s="61">
        <v>9.2841000000000005</v>
      </c>
      <c r="AB99" s="27">
        <f t="shared" si="7"/>
        <v>0.9415150000000001</v>
      </c>
      <c r="AC99" s="27">
        <f t="shared" si="8"/>
        <v>0.94244000000000006</v>
      </c>
      <c r="AD99" s="27">
        <f t="shared" si="9"/>
        <v>0.94059000000000004</v>
      </c>
      <c r="AE99" s="27">
        <f t="shared" si="10"/>
        <v>0.89385000000000003</v>
      </c>
      <c r="AF99" s="27">
        <f t="shared" si="11"/>
        <v>0.83284000000000002</v>
      </c>
      <c r="AG99" s="27">
        <f t="shared" si="12"/>
        <v>0.9202999999999999</v>
      </c>
      <c r="AH99" s="27">
        <f t="shared" si="13"/>
        <v>0.92841000000000007</v>
      </c>
    </row>
    <row r="100" spans="1:34" s="2" customFormat="1" ht="63" x14ac:dyDescent="0.25">
      <c r="A100" s="28">
        <v>95</v>
      </c>
      <c r="B100" s="3" t="s">
        <v>885</v>
      </c>
      <c r="C100" s="3" t="s">
        <v>886</v>
      </c>
      <c r="D100" s="3" t="s">
        <v>887</v>
      </c>
      <c r="E100" s="61">
        <v>152.7828543233083</v>
      </c>
      <c r="F100" s="61">
        <v>38.798931578947375</v>
      </c>
      <c r="G100" s="61">
        <v>9.776486842105264</v>
      </c>
      <c r="H100" s="61">
        <v>9.6867864661654135</v>
      </c>
      <c r="I100" s="61">
        <v>9.7001582706766918</v>
      </c>
      <c r="J100" s="61">
        <v>9.6355000000000004</v>
      </c>
      <c r="K100" s="61">
        <v>65.240597932330829</v>
      </c>
      <c r="L100" s="61">
        <v>9.5168328947368419</v>
      </c>
      <c r="M100" s="61">
        <v>9.5299421052631565</v>
      </c>
      <c r="N100" s="61">
        <v>9.5875236842105274</v>
      </c>
      <c r="O100" s="61">
        <v>9.5465266917293228</v>
      </c>
      <c r="P100" s="61">
        <v>9.6379142857142845</v>
      </c>
      <c r="Q100" s="61">
        <v>9.5491454887218055</v>
      </c>
      <c r="R100" s="61">
        <v>7.8727127819548866</v>
      </c>
      <c r="S100" s="61">
        <v>19.578835714285717</v>
      </c>
      <c r="T100" s="61">
        <v>9.7745834586466174</v>
      </c>
      <c r="U100" s="61">
        <v>9.8042522556390974</v>
      </c>
      <c r="V100" s="61">
        <v>29.164489097744358</v>
      </c>
      <c r="W100" s="61">
        <v>9.5517000000000003</v>
      </c>
      <c r="X100" s="61">
        <v>9.7994710526315778</v>
      </c>
      <c r="Y100" s="61">
        <v>9.8133180451127817</v>
      </c>
      <c r="AB100" s="27">
        <f t="shared" si="7"/>
        <v>0.97894178571428569</v>
      </c>
      <c r="AC100" s="27">
        <f t="shared" si="8"/>
        <v>0.97745834586466174</v>
      </c>
      <c r="AD100" s="27">
        <f t="shared" si="9"/>
        <v>0.98042522556390976</v>
      </c>
      <c r="AE100" s="27">
        <f t="shared" si="10"/>
        <v>0.97214963659147868</v>
      </c>
      <c r="AF100" s="27">
        <f t="shared" si="11"/>
        <v>0.95517000000000007</v>
      </c>
      <c r="AG100" s="27">
        <f t="shared" si="12"/>
        <v>0.97994710526315776</v>
      </c>
      <c r="AH100" s="27">
        <f t="shared" si="13"/>
        <v>0.98133180451127822</v>
      </c>
    </row>
    <row r="101" spans="1:34" s="2" customFormat="1" ht="63" x14ac:dyDescent="0.25">
      <c r="A101" s="28">
        <v>96</v>
      </c>
      <c r="B101" s="3" t="s">
        <v>888</v>
      </c>
      <c r="C101" s="3" t="s">
        <v>889</v>
      </c>
      <c r="D101" s="3" t="s">
        <v>890</v>
      </c>
      <c r="E101" s="61">
        <v>150.51585</v>
      </c>
      <c r="F101" s="61">
        <v>38.222200000000001</v>
      </c>
      <c r="G101" s="61">
        <v>9.5714000000000006</v>
      </c>
      <c r="H101" s="61">
        <v>9.5078999999999994</v>
      </c>
      <c r="I101" s="61">
        <v>9.7380999999999993</v>
      </c>
      <c r="J101" s="61">
        <v>9.4047999999999998</v>
      </c>
      <c r="K101" s="61">
        <v>64.087250000000012</v>
      </c>
      <c r="L101" s="61">
        <v>9.2380500000000012</v>
      </c>
      <c r="M101" s="61">
        <v>9.3175000000000008</v>
      </c>
      <c r="N101" s="61">
        <v>9.4524000000000008</v>
      </c>
      <c r="O101" s="61">
        <v>9.0952000000000002</v>
      </c>
      <c r="P101" s="61">
        <v>9.4762000000000004</v>
      </c>
      <c r="Q101" s="61">
        <v>9.4365000000000006</v>
      </c>
      <c r="R101" s="61">
        <v>8.0714000000000006</v>
      </c>
      <c r="S101" s="61">
        <v>19.682600000000001</v>
      </c>
      <c r="T101" s="61">
        <v>9.7777999999999992</v>
      </c>
      <c r="U101" s="61">
        <v>9.9047999999999998</v>
      </c>
      <c r="V101" s="61">
        <v>28.523800000000001</v>
      </c>
      <c r="W101" s="61">
        <v>9.1031999999999993</v>
      </c>
      <c r="X101" s="61">
        <v>9.6745999999999999</v>
      </c>
      <c r="Y101" s="61">
        <v>9.7460000000000004</v>
      </c>
      <c r="AB101" s="27">
        <f t="shared" si="7"/>
        <v>0.98412999999999995</v>
      </c>
      <c r="AC101" s="27">
        <f t="shared" si="8"/>
        <v>0.97777999999999987</v>
      </c>
      <c r="AD101" s="27">
        <f t="shared" si="9"/>
        <v>0.99048000000000003</v>
      </c>
      <c r="AE101" s="27">
        <f t="shared" si="10"/>
        <v>0.95079333333333338</v>
      </c>
      <c r="AF101" s="27">
        <f t="shared" si="11"/>
        <v>0.91031999999999991</v>
      </c>
      <c r="AG101" s="27">
        <f t="shared" si="12"/>
        <v>0.96745999999999999</v>
      </c>
      <c r="AH101" s="27">
        <f t="shared" si="13"/>
        <v>0.97460000000000002</v>
      </c>
    </row>
    <row r="102" spans="1:34" s="2" customFormat="1" ht="63" x14ac:dyDescent="0.25">
      <c r="A102" s="28">
        <v>97</v>
      </c>
      <c r="B102" s="3" t="s">
        <v>891</v>
      </c>
      <c r="C102" s="3" t="s">
        <v>892</v>
      </c>
      <c r="D102" s="3" t="s">
        <v>893</v>
      </c>
      <c r="E102" s="61">
        <v>152.1396</v>
      </c>
      <c r="F102" s="61">
        <v>38.4619</v>
      </c>
      <c r="G102" s="61">
        <v>9.5329999999999995</v>
      </c>
      <c r="H102" s="61">
        <v>9.5481999999999996</v>
      </c>
      <c r="I102" s="61">
        <v>9.7715999999999994</v>
      </c>
      <c r="J102" s="61">
        <v>9.6090999999999998</v>
      </c>
      <c r="K102" s="61">
        <v>65.632000000000005</v>
      </c>
      <c r="L102" s="61">
        <v>9.4085999999999999</v>
      </c>
      <c r="M102" s="61">
        <v>9.5938999999999997</v>
      </c>
      <c r="N102" s="61">
        <v>9.4415999999999993</v>
      </c>
      <c r="O102" s="61">
        <v>9.2385999999999999</v>
      </c>
      <c r="P102" s="61">
        <v>9.5381</v>
      </c>
      <c r="Q102" s="61">
        <v>9.2843</v>
      </c>
      <c r="R102" s="61">
        <v>9.1268999999999991</v>
      </c>
      <c r="S102" s="61">
        <v>19.258899999999997</v>
      </c>
      <c r="T102" s="61">
        <v>9.7106999999999992</v>
      </c>
      <c r="U102" s="61">
        <v>9.5481999999999996</v>
      </c>
      <c r="V102" s="61">
        <v>28.786799999999999</v>
      </c>
      <c r="W102" s="61">
        <v>9.4161999999999999</v>
      </c>
      <c r="X102" s="61">
        <v>9.6447000000000003</v>
      </c>
      <c r="Y102" s="61">
        <v>9.7258999999999993</v>
      </c>
      <c r="AB102" s="27">
        <f t="shared" si="7"/>
        <v>0.96294499999999994</v>
      </c>
      <c r="AC102" s="27">
        <f t="shared" si="8"/>
        <v>0.97106999999999988</v>
      </c>
      <c r="AD102" s="27">
        <f t="shared" si="9"/>
        <v>0.95482</v>
      </c>
      <c r="AE102" s="27">
        <f t="shared" si="10"/>
        <v>0.95956000000000008</v>
      </c>
      <c r="AF102" s="27">
        <f t="shared" si="11"/>
        <v>0.94162000000000001</v>
      </c>
      <c r="AG102" s="27">
        <f t="shared" si="12"/>
        <v>0.96447000000000005</v>
      </c>
      <c r="AH102" s="27">
        <f t="shared" si="13"/>
        <v>0.97258999999999995</v>
      </c>
    </row>
    <row r="103" spans="1:34" s="2" customFormat="1" ht="63" x14ac:dyDescent="0.25">
      <c r="A103" s="28">
        <v>98</v>
      </c>
      <c r="B103" s="3" t="s">
        <v>894</v>
      </c>
      <c r="C103" s="3" t="s">
        <v>895</v>
      </c>
      <c r="D103" s="3" t="s">
        <v>896</v>
      </c>
      <c r="E103" s="61">
        <v>146.12184999999999</v>
      </c>
      <c r="F103" s="61">
        <v>37.051299999999998</v>
      </c>
      <c r="G103" s="61">
        <v>9.3461999999999996</v>
      </c>
      <c r="H103" s="61">
        <v>9.2050999999999998</v>
      </c>
      <c r="I103" s="61">
        <v>9.4359000000000002</v>
      </c>
      <c r="J103" s="61">
        <v>9.0640999999999998</v>
      </c>
      <c r="K103" s="61">
        <v>62.17315</v>
      </c>
      <c r="L103" s="61">
        <v>9.1730499999999999</v>
      </c>
      <c r="M103" s="61">
        <v>8.859</v>
      </c>
      <c r="N103" s="61">
        <v>9.0512999999999995</v>
      </c>
      <c r="O103" s="61">
        <v>9.0128000000000004</v>
      </c>
      <c r="P103" s="61">
        <v>8.9871999999999996</v>
      </c>
      <c r="Q103" s="61">
        <v>8.7308000000000003</v>
      </c>
      <c r="R103" s="61">
        <v>8.359</v>
      </c>
      <c r="S103" s="61">
        <v>18.884599999999999</v>
      </c>
      <c r="T103" s="61">
        <v>9.359</v>
      </c>
      <c r="U103" s="61">
        <v>9.5256000000000007</v>
      </c>
      <c r="V103" s="61">
        <v>28.012799999999999</v>
      </c>
      <c r="W103" s="61">
        <v>9.0640999999999998</v>
      </c>
      <c r="X103" s="61">
        <v>9.3204999999999991</v>
      </c>
      <c r="Y103" s="61">
        <v>9.6281999999999996</v>
      </c>
      <c r="AB103" s="27">
        <f t="shared" si="7"/>
        <v>0.94423000000000001</v>
      </c>
      <c r="AC103" s="27">
        <f t="shared" si="8"/>
        <v>0.93589999999999995</v>
      </c>
      <c r="AD103" s="27">
        <f t="shared" si="9"/>
        <v>0.95256000000000007</v>
      </c>
      <c r="AE103" s="27">
        <f t="shared" si="10"/>
        <v>0.93376000000000003</v>
      </c>
      <c r="AF103" s="27">
        <f t="shared" si="11"/>
        <v>0.90640999999999994</v>
      </c>
      <c r="AG103" s="27">
        <f t="shared" si="12"/>
        <v>0.93204999999999993</v>
      </c>
      <c r="AH103" s="27">
        <f t="shared" si="13"/>
        <v>0.96282000000000001</v>
      </c>
    </row>
    <row r="104" spans="1:34" s="2" customFormat="1" ht="63" x14ac:dyDescent="0.25">
      <c r="A104" s="28">
        <v>99</v>
      </c>
      <c r="B104" s="3" t="s">
        <v>897</v>
      </c>
      <c r="C104" s="3" t="s">
        <v>898</v>
      </c>
      <c r="D104" s="3" t="s">
        <v>899</v>
      </c>
      <c r="E104" s="61">
        <v>149.6199</v>
      </c>
      <c r="F104" s="61">
        <v>37.410899999999998</v>
      </c>
      <c r="G104" s="61">
        <v>9.3272999999999993</v>
      </c>
      <c r="H104" s="61">
        <v>9.2835999999999999</v>
      </c>
      <c r="I104" s="61">
        <v>9.4364000000000008</v>
      </c>
      <c r="J104" s="61">
        <v>9.3635999999999999</v>
      </c>
      <c r="K104" s="61">
        <v>65.496300000000005</v>
      </c>
      <c r="L104" s="61">
        <v>9.4309000000000012</v>
      </c>
      <c r="M104" s="61">
        <v>9.44</v>
      </c>
      <c r="N104" s="61">
        <v>9.4</v>
      </c>
      <c r="O104" s="61">
        <v>9.5344999999999995</v>
      </c>
      <c r="P104" s="61">
        <v>9.3454999999999995</v>
      </c>
      <c r="Q104" s="61">
        <v>9.2727000000000004</v>
      </c>
      <c r="R104" s="61">
        <v>9.0726999999999993</v>
      </c>
      <c r="S104" s="61">
        <v>18.690899999999999</v>
      </c>
      <c r="T104" s="61">
        <v>9.3527000000000005</v>
      </c>
      <c r="U104" s="61">
        <v>9.3382000000000005</v>
      </c>
      <c r="V104" s="61">
        <v>28.021799999999999</v>
      </c>
      <c r="W104" s="61">
        <v>9.3963999999999999</v>
      </c>
      <c r="X104" s="61">
        <v>9.2909000000000006</v>
      </c>
      <c r="Y104" s="61">
        <v>9.3345000000000002</v>
      </c>
      <c r="AB104" s="27">
        <f t="shared" si="7"/>
        <v>0.93454500000000007</v>
      </c>
      <c r="AC104" s="27">
        <f t="shared" si="8"/>
        <v>0.93527000000000005</v>
      </c>
      <c r="AD104" s="27">
        <f t="shared" si="9"/>
        <v>0.93382000000000009</v>
      </c>
      <c r="AE104" s="27">
        <f t="shared" si="10"/>
        <v>0.93406000000000011</v>
      </c>
      <c r="AF104" s="27">
        <f t="shared" si="11"/>
        <v>0.93964000000000003</v>
      </c>
      <c r="AG104" s="27">
        <f t="shared" si="12"/>
        <v>0.92909000000000008</v>
      </c>
      <c r="AH104" s="27">
        <f t="shared" si="13"/>
        <v>0.93345</v>
      </c>
    </row>
    <row r="105" spans="1:34" s="2" customFormat="1" ht="63" x14ac:dyDescent="0.25">
      <c r="A105" s="28">
        <v>100</v>
      </c>
      <c r="B105" s="3" t="s">
        <v>900</v>
      </c>
      <c r="C105" s="3" t="s">
        <v>901</v>
      </c>
      <c r="D105" s="3" t="s">
        <v>902</v>
      </c>
      <c r="E105" s="61">
        <v>130.01105000000001</v>
      </c>
      <c r="F105" s="61">
        <v>34.514600000000002</v>
      </c>
      <c r="G105" s="61">
        <v>8.5724999999999998</v>
      </c>
      <c r="H105" s="61">
        <v>8.6232000000000006</v>
      </c>
      <c r="I105" s="61">
        <v>8.7898999999999994</v>
      </c>
      <c r="J105" s="61">
        <v>8.5289999999999999</v>
      </c>
      <c r="K105" s="61">
        <v>53.068850000000005</v>
      </c>
      <c r="L105" s="61">
        <v>7.9166499999999997</v>
      </c>
      <c r="M105" s="61">
        <v>8.1303999999999998</v>
      </c>
      <c r="N105" s="61">
        <v>7.9782999999999999</v>
      </c>
      <c r="O105" s="61">
        <v>6.2245999999999997</v>
      </c>
      <c r="P105" s="61">
        <v>7.8551000000000002</v>
      </c>
      <c r="Q105" s="61">
        <v>8.0289999999999999</v>
      </c>
      <c r="R105" s="61">
        <v>6.9348000000000001</v>
      </c>
      <c r="S105" s="61">
        <v>17.608699999999999</v>
      </c>
      <c r="T105" s="61">
        <v>8.9202999999999992</v>
      </c>
      <c r="U105" s="61">
        <v>8.6883999999999997</v>
      </c>
      <c r="V105" s="61">
        <v>24.818899999999999</v>
      </c>
      <c r="W105" s="61">
        <v>7.8696000000000002</v>
      </c>
      <c r="X105" s="61">
        <v>8.3551000000000002</v>
      </c>
      <c r="Y105" s="61">
        <v>8.5942000000000007</v>
      </c>
      <c r="AB105" s="27">
        <f t="shared" si="7"/>
        <v>0.88043499999999986</v>
      </c>
      <c r="AC105" s="27">
        <f t="shared" si="8"/>
        <v>0.89202999999999988</v>
      </c>
      <c r="AD105" s="27">
        <f t="shared" si="9"/>
        <v>0.86883999999999995</v>
      </c>
      <c r="AE105" s="27">
        <f t="shared" si="10"/>
        <v>0.82729666666666668</v>
      </c>
      <c r="AF105" s="27">
        <f t="shared" si="11"/>
        <v>0.78695999999999999</v>
      </c>
      <c r="AG105" s="27">
        <f t="shared" si="12"/>
        <v>0.83550999999999997</v>
      </c>
      <c r="AH105" s="27">
        <f t="shared" si="13"/>
        <v>0.85942000000000007</v>
      </c>
    </row>
    <row r="106" spans="1:34" s="2" customFormat="1" ht="63" x14ac:dyDescent="0.25">
      <c r="A106" s="28">
        <v>101</v>
      </c>
      <c r="B106" s="3" t="s">
        <v>903</v>
      </c>
      <c r="C106" s="3" t="s">
        <v>904</v>
      </c>
      <c r="D106" s="3" t="s">
        <v>905</v>
      </c>
      <c r="E106" s="61">
        <v>137.46</v>
      </c>
      <c r="F106" s="61">
        <v>35.72</v>
      </c>
      <c r="G106" s="61">
        <v>8.56</v>
      </c>
      <c r="H106" s="61">
        <v>8.7200000000000006</v>
      </c>
      <c r="I106" s="61">
        <v>9.48</v>
      </c>
      <c r="J106" s="61">
        <v>8.9600000000000009</v>
      </c>
      <c r="K106" s="61">
        <v>58.78</v>
      </c>
      <c r="L106" s="61">
        <v>8.5</v>
      </c>
      <c r="M106" s="61">
        <v>8.8800000000000008</v>
      </c>
      <c r="N106" s="61">
        <v>7.84</v>
      </c>
      <c r="O106" s="61">
        <v>8.7200000000000006</v>
      </c>
      <c r="P106" s="61">
        <v>8.76</v>
      </c>
      <c r="Q106" s="61">
        <v>8.52</v>
      </c>
      <c r="R106" s="61">
        <v>7.56</v>
      </c>
      <c r="S106" s="61">
        <v>17.04</v>
      </c>
      <c r="T106" s="61">
        <v>8.6</v>
      </c>
      <c r="U106" s="61">
        <v>8.44</v>
      </c>
      <c r="V106" s="61">
        <v>25.92</v>
      </c>
      <c r="W106" s="61">
        <v>8.36</v>
      </c>
      <c r="X106" s="61">
        <v>8.6</v>
      </c>
      <c r="Y106" s="61">
        <v>8.9600000000000009</v>
      </c>
      <c r="AB106" s="27">
        <f t="shared" si="7"/>
        <v>0.85199999999999998</v>
      </c>
      <c r="AC106" s="27">
        <f t="shared" si="8"/>
        <v>0.86</v>
      </c>
      <c r="AD106" s="27">
        <f t="shared" si="9"/>
        <v>0.84399999999999997</v>
      </c>
      <c r="AE106" s="27">
        <f t="shared" si="10"/>
        <v>0.86399999999999999</v>
      </c>
      <c r="AF106" s="27">
        <f t="shared" si="11"/>
        <v>0.83599999999999997</v>
      </c>
      <c r="AG106" s="27">
        <f t="shared" si="12"/>
        <v>0.86</v>
      </c>
      <c r="AH106" s="27">
        <f t="shared" si="13"/>
        <v>0.89600000000000013</v>
      </c>
    </row>
    <row r="107" spans="1:34" s="2" customFormat="1" ht="63" x14ac:dyDescent="0.25">
      <c r="A107" s="28">
        <v>102</v>
      </c>
      <c r="B107" s="3" t="s">
        <v>906</v>
      </c>
      <c r="C107" s="3" t="s">
        <v>907</v>
      </c>
      <c r="D107" s="3" t="s">
        <v>908</v>
      </c>
      <c r="E107" s="61">
        <v>152.55175000000003</v>
      </c>
      <c r="F107" s="61">
        <v>38.057000000000002</v>
      </c>
      <c r="G107" s="61">
        <v>9.5129999999999999</v>
      </c>
      <c r="H107" s="61">
        <v>9.4870000000000001</v>
      </c>
      <c r="I107" s="61">
        <v>9.5233000000000008</v>
      </c>
      <c r="J107" s="61">
        <v>9.5336999999999996</v>
      </c>
      <c r="K107" s="61">
        <v>66.354950000000002</v>
      </c>
      <c r="L107" s="61">
        <v>9.4844499999999989</v>
      </c>
      <c r="M107" s="61">
        <v>9.5648</v>
      </c>
      <c r="N107" s="61">
        <v>9.5025999999999993</v>
      </c>
      <c r="O107" s="61">
        <v>9.4248999999999992</v>
      </c>
      <c r="P107" s="61">
        <v>9.5802999999999994</v>
      </c>
      <c r="Q107" s="61">
        <v>9.5181000000000004</v>
      </c>
      <c r="R107" s="61">
        <v>9.2797999999999998</v>
      </c>
      <c r="S107" s="61">
        <v>19.3264</v>
      </c>
      <c r="T107" s="61">
        <v>9.7149999999999999</v>
      </c>
      <c r="U107" s="61">
        <v>9.6113999999999997</v>
      </c>
      <c r="V107" s="61">
        <v>28.813400000000001</v>
      </c>
      <c r="W107" s="61">
        <v>9.4715000000000007</v>
      </c>
      <c r="X107" s="61">
        <v>9.6010000000000009</v>
      </c>
      <c r="Y107" s="61">
        <v>9.7408999999999999</v>
      </c>
      <c r="AB107" s="27">
        <f t="shared" si="7"/>
        <v>0.96632000000000007</v>
      </c>
      <c r="AC107" s="27">
        <f t="shared" si="8"/>
        <v>0.97150000000000003</v>
      </c>
      <c r="AD107" s="27">
        <f t="shared" si="9"/>
        <v>0.96113999999999999</v>
      </c>
      <c r="AE107" s="27">
        <f t="shared" si="10"/>
        <v>0.96044666666666678</v>
      </c>
      <c r="AF107" s="27">
        <f t="shared" si="11"/>
        <v>0.94715000000000005</v>
      </c>
      <c r="AG107" s="27">
        <f t="shared" si="12"/>
        <v>0.96010000000000006</v>
      </c>
      <c r="AH107" s="27">
        <f t="shared" si="13"/>
        <v>0.97409000000000001</v>
      </c>
    </row>
    <row r="108" spans="1:34" s="2" customFormat="1" ht="63" x14ac:dyDescent="0.25">
      <c r="A108" s="28">
        <v>103</v>
      </c>
      <c r="B108" s="3" t="s">
        <v>909</v>
      </c>
      <c r="C108" s="3" t="s">
        <v>910</v>
      </c>
      <c r="D108" s="3" t="s">
        <v>911</v>
      </c>
      <c r="E108" s="61">
        <v>120.71499999999999</v>
      </c>
      <c r="F108" s="61">
        <v>31.349999999999998</v>
      </c>
      <c r="G108" s="61">
        <v>7.75</v>
      </c>
      <c r="H108" s="61">
        <v>7.64</v>
      </c>
      <c r="I108" s="61">
        <v>8.44</v>
      </c>
      <c r="J108" s="61">
        <v>7.52</v>
      </c>
      <c r="K108" s="61">
        <v>50.484999999999999</v>
      </c>
      <c r="L108" s="61">
        <v>6.6349999999999998</v>
      </c>
      <c r="M108" s="61">
        <v>8.08</v>
      </c>
      <c r="N108" s="61">
        <v>7.58</v>
      </c>
      <c r="O108" s="61">
        <v>7.38</v>
      </c>
      <c r="P108" s="61">
        <v>7.7</v>
      </c>
      <c r="Q108" s="61">
        <v>7.02</v>
      </c>
      <c r="R108" s="61">
        <v>6.09</v>
      </c>
      <c r="S108" s="61">
        <v>17.34</v>
      </c>
      <c r="T108" s="61">
        <v>8.6999999999999993</v>
      </c>
      <c r="U108" s="61">
        <v>8.64</v>
      </c>
      <c r="V108" s="61">
        <v>21.54</v>
      </c>
      <c r="W108" s="61">
        <v>5.94</v>
      </c>
      <c r="X108" s="61">
        <v>7.88</v>
      </c>
      <c r="Y108" s="61">
        <v>7.72</v>
      </c>
      <c r="AB108" s="27">
        <f t="shared" si="7"/>
        <v>0.86699999999999999</v>
      </c>
      <c r="AC108" s="27">
        <f t="shared" si="8"/>
        <v>0.86999999999999988</v>
      </c>
      <c r="AD108" s="27">
        <f t="shared" si="9"/>
        <v>0.8640000000000001</v>
      </c>
      <c r="AE108" s="27">
        <f t="shared" si="10"/>
        <v>0.71799999999999997</v>
      </c>
      <c r="AF108" s="27">
        <f t="shared" si="11"/>
        <v>0.59400000000000008</v>
      </c>
      <c r="AG108" s="27">
        <f t="shared" si="12"/>
        <v>0.78800000000000003</v>
      </c>
      <c r="AH108" s="27">
        <f t="shared" si="13"/>
        <v>0.77200000000000002</v>
      </c>
    </row>
    <row r="109" spans="1:34" s="2" customFormat="1" ht="63" x14ac:dyDescent="0.25">
      <c r="A109" s="28">
        <v>104</v>
      </c>
      <c r="B109" s="3" t="s">
        <v>912</v>
      </c>
      <c r="C109" s="3" t="s">
        <v>913</v>
      </c>
      <c r="D109" s="3" t="s">
        <v>914</v>
      </c>
      <c r="E109" s="61">
        <v>135.35034999999999</v>
      </c>
      <c r="F109" s="61">
        <v>34.9039</v>
      </c>
      <c r="G109" s="61">
        <v>8.6471</v>
      </c>
      <c r="H109" s="61">
        <v>8.4010999999999996</v>
      </c>
      <c r="I109" s="61">
        <v>9.1069999999999993</v>
      </c>
      <c r="J109" s="61">
        <v>8.7486999999999995</v>
      </c>
      <c r="K109" s="61">
        <v>57.077549999999995</v>
      </c>
      <c r="L109" s="61">
        <v>8.2593499999999995</v>
      </c>
      <c r="M109" s="61">
        <v>8.3315999999999999</v>
      </c>
      <c r="N109" s="61">
        <v>8.2246000000000006</v>
      </c>
      <c r="O109" s="61">
        <v>8.0373999999999999</v>
      </c>
      <c r="P109" s="61">
        <v>8.4277999999999995</v>
      </c>
      <c r="Q109" s="61">
        <v>8.3849999999999998</v>
      </c>
      <c r="R109" s="61">
        <v>7.4118000000000004</v>
      </c>
      <c r="S109" s="61">
        <v>17.994599999999998</v>
      </c>
      <c r="T109" s="61">
        <v>9.1603999999999992</v>
      </c>
      <c r="U109" s="61">
        <v>8.8341999999999992</v>
      </c>
      <c r="V109" s="61">
        <v>25.374300000000002</v>
      </c>
      <c r="W109" s="61">
        <v>7.8555999999999999</v>
      </c>
      <c r="X109" s="61">
        <v>8.6684000000000001</v>
      </c>
      <c r="Y109" s="61">
        <v>8.8503000000000007</v>
      </c>
      <c r="AB109" s="27">
        <f t="shared" si="7"/>
        <v>0.89972999999999992</v>
      </c>
      <c r="AC109" s="27">
        <f t="shared" si="8"/>
        <v>0.91603999999999997</v>
      </c>
      <c r="AD109" s="27">
        <f t="shared" si="9"/>
        <v>0.88341999999999987</v>
      </c>
      <c r="AE109" s="27">
        <f t="shared" si="10"/>
        <v>0.84581000000000006</v>
      </c>
      <c r="AF109" s="27">
        <f t="shared" si="11"/>
        <v>0.78556000000000004</v>
      </c>
      <c r="AG109" s="27">
        <f t="shared" si="12"/>
        <v>0.86684000000000005</v>
      </c>
      <c r="AH109" s="27">
        <f t="shared" si="13"/>
        <v>0.88503000000000009</v>
      </c>
    </row>
    <row r="110" spans="1:34" s="2" customFormat="1" ht="63" x14ac:dyDescent="0.25">
      <c r="A110" s="28">
        <v>105</v>
      </c>
      <c r="B110" s="3" t="s">
        <v>915</v>
      </c>
      <c r="C110" s="3" t="s">
        <v>916</v>
      </c>
      <c r="D110" s="3" t="s">
        <v>917</v>
      </c>
      <c r="E110" s="61">
        <v>148.47944999999999</v>
      </c>
      <c r="F110" s="61">
        <v>37.090800000000002</v>
      </c>
      <c r="G110" s="61">
        <v>9.1716999999999995</v>
      </c>
      <c r="H110" s="61">
        <v>9.2524999999999995</v>
      </c>
      <c r="I110" s="61">
        <v>9.3332999999999995</v>
      </c>
      <c r="J110" s="61">
        <v>9.3332999999999995</v>
      </c>
      <c r="K110" s="61">
        <v>64.277649999999994</v>
      </c>
      <c r="L110" s="61">
        <v>9.1363500000000002</v>
      </c>
      <c r="M110" s="61">
        <v>9.2928999999999995</v>
      </c>
      <c r="N110" s="61">
        <v>9.1414000000000009</v>
      </c>
      <c r="O110" s="61">
        <v>9.0303000000000004</v>
      </c>
      <c r="P110" s="61">
        <v>9.2222000000000008</v>
      </c>
      <c r="Q110" s="61">
        <v>9.3131000000000004</v>
      </c>
      <c r="R110" s="61">
        <v>9.1414000000000009</v>
      </c>
      <c r="S110" s="61">
        <v>18.929200000000002</v>
      </c>
      <c r="T110" s="61">
        <v>9.4343000000000004</v>
      </c>
      <c r="U110" s="61">
        <v>9.4948999999999995</v>
      </c>
      <c r="V110" s="61">
        <v>28.181800000000003</v>
      </c>
      <c r="W110" s="61">
        <v>9.2120999999999995</v>
      </c>
      <c r="X110" s="61">
        <v>9.3434000000000008</v>
      </c>
      <c r="Y110" s="61">
        <v>9.6263000000000005</v>
      </c>
      <c r="AB110" s="27">
        <f t="shared" si="7"/>
        <v>0.94645999999999997</v>
      </c>
      <c r="AC110" s="27">
        <f t="shared" si="8"/>
        <v>0.94342999999999999</v>
      </c>
      <c r="AD110" s="27">
        <f t="shared" si="9"/>
        <v>0.94948999999999995</v>
      </c>
      <c r="AE110" s="27">
        <f t="shared" si="10"/>
        <v>0.9393933333333333</v>
      </c>
      <c r="AF110" s="27">
        <f t="shared" si="11"/>
        <v>0.92120999999999997</v>
      </c>
      <c r="AG110" s="27">
        <f t="shared" si="12"/>
        <v>0.93434000000000006</v>
      </c>
      <c r="AH110" s="27">
        <f t="shared" si="13"/>
        <v>0.9626300000000001</v>
      </c>
    </row>
    <row r="111" spans="1:34" s="16" customFormat="1" ht="63" x14ac:dyDescent="0.25">
      <c r="A111" s="28">
        <v>106</v>
      </c>
      <c r="B111" s="19" t="s">
        <v>918</v>
      </c>
      <c r="C111" s="19" t="s">
        <v>919</v>
      </c>
      <c r="D111" s="19" t="s">
        <v>920</v>
      </c>
      <c r="E111" s="62">
        <v>107.44999999999999</v>
      </c>
      <c r="F111" s="62">
        <v>27.9</v>
      </c>
      <c r="G111" s="62">
        <v>6.9</v>
      </c>
      <c r="H111" s="62">
        <v>6.3</v>
      </c>
      <c r="I111" s="62">
        <v>7.7</v>
      </c>
      <c r="J111" s="62">
        <v>7</v>
      </c>
      <c r="K111" s="62">
        <v>48.55</v>
      </c>
      <c r="L111" s="62">
        <v>7.65</v>
      </c>
      <c r="M111" s="62">
        <v>7</v>
      </c>
      <c r="N111" s="62">
        <v>6.3</v>
      </c>
      <c r="O111" s="62">
        <v>7.7</v>
      </c>
      <c r="P111" s="62">
        <v>7.2</v>
      </c>
      <c r="Q111" s="62">
        <v>7.4</v>
      </c>
      <c r="R111" s="62">
        <v>5.3</v>
      </c>
      <c r="S111" s="62">
        <v>12.1</v>
      </c>
      <c r="T111" s="62">
        <v>6.1</v>
      </c>
      <c r="U111" s="62">
        <v>6</v>
      </c>
      <c r="V111" s="62">
        <v>18.899999999999999</v>
      </c>
      <c r="W111" s="62">
        <v>7.5</v>
      </c>
      <c r="X111" s="62">
        <v>5.8</v>
      </c>
      <c r="Y111" s="62">
        <v>5.6</v>
      </c>
      <c r="AB111" s="27">
        <f t="shared" si="7"/>
        <v>0.60499999999999998</v>
      </c>
      <c r="AC111" s="27">
        <f t="shared" si="8"/>
        <v>0.61</v>
      </c>
      <c r="AD111" s="27">
        <f t="shared" si="9"/>
        <v>0.6</v>
      </c>
      <c r="AE111" s="27">
        <f t="shared" si="10"/>
        <v>0.63</v>
      </c>
      <c r="AF111" s="27">
        <f t="shared" si="11"/>
        <v>0.75</v>
      </c>
      <c r="AG111" s="27">
        <f t="shared" si="12"/>
        <v>0.57999999999999996</v>
      </c>
      <c r="AH111" s="27">
        <f t="shared" si="13"/>
        <v>0.55999999999999994</v>
      </c>
    </row>
    <row r="112" spans="1:34" s="16" customFormat="1" ht="94.5" x14ac:dyDescent="0.25">
      <c r="A112" s="28">
        <v>107</v>
      </c>
      <c r="B112" s="19" t="s">
        <v>921</v>
      </c>
      <c r="C112" s="19" t="s">
        <v>922</v>
      </c>
      <c r="D112" s="19" t="s">
        <v>923</v>
      </c>
      <c r="E112" s="62">
        <v>136.67607499999997</v>
      </c>
      <c r="F112" s="62">
        <v>32.920400000000001</v>
      </c>
      <c r="G112" s="62">
        <v>8.3067999999999991</v>
      </c>
      <c r="H112" s="62">
        <v>8.3295499999999993</v>
      </c>
      <c r="I112" s="62">
        <v>8.6022499999999997</v>
      </c>
      <c r="J112" s="62">
        <v>7.6818</v>
      </c>
      <c r="K112" s="62">
        <v>58.698824999999985</v>
      </c>
      <c r="L112" s="62">
        <v>8.6647750000000006</v>
      </c>
      <c r="M112" s="62">
        <v>8.25</v>
      </c>
      <c r="N112" s="62">
        <v>8.6590999999999987</v>
      </c>
      <c r="O112" s="62">
        <v>7.9091000000000005</v>
      </c>
      <c r="P112" s="62">
        <v>8.5567999999999991</v>
      </c>
      <c r="Q112" s="62">
        <v>8.4317999999999991</v>
      </c>
      <c r="R112" s="62">
        <v>8.2272499999999997</v>
      </c>
      <c r="S112" s="62">
        <v>17.988599999999998</v>
      </c>
      <c r="T112" s="62">
        <v>8.9317999999999991</v>
      </c>
      <c r="U112" s="62">
        <v>9.0567999999999991</v>
      </c>
      <c r="V112" s="62">
        <v>27.068249999999999</v>
      </c>
      <c r="W112" s="62">
        <v>8.2955000000000005</v>
      </c>
      <c r="X112" s="62">
        <v>9.0227500000000003</v>
      </c>
      <c r="Y112" s="62">
        <v>9.75</v>
      </c>
      <c r="AB112" s="27">
        <f t="shared" si="7"/>
        <v>0.89942999999999995</v>
      </c>
      <c r="AC112" s="27">
        <f t="shared" si="8"/>
        <v>0.89317999999999986</v>
      </c>
      <c r="AD112" s="27">
        <f t="shared" si="9"/>
        <v>0.90567999999999993</v>
      </c>
      <c r="AE112" s="27">
        <f t="shared" si="10"/>
        <v>0.90227500000000005</v>
      </c>
      <c r="AF112" s="27">
        <f t="shared" si="11"/>
        <v>0.82955000000000001</v>
      </c>
      <c r="AG112" s="27">
        <f t="shared" si="12"/>
        <v>0.90227500000000005</v>
      </c>
      <c r="AH112" s="27">
        <f t="shared" si="13"/>
        <v>0.97499999999999998</v>
      </c>
    </row>
    <row r="113" spans="1:34" s="16" customFormat="1" ht="63" x14ac:dyDescent="0.25">
      <c r="A113" s="28">
        <v>108</v>
      </c>
      <c r="B113" s="19" t="s">
        <v>924</v>
      </c>
      <c r="C113" s="19" t="s">
        <v>925</v>
      </c>
      <c r="D113" s="19" t="s">
        <v>926</v>
      </c>
      <c r="E113" s="62">
        <v>134.36054999999999</v>
      </c>
      <c r="F113" s="62">
        <v>34.413499999999999</v>
      </c>
      <c r="G113" s="62">
        <v>8.6950000000000003</v>
      </c>
      <c r="H113" s="62">
        <v>8.5044000000000004</v>
      </c>
      <c r="I113" s="62">
        <v>8.6774000000000004</v>
      </c>
      <c r="J113" s="62">
        <v>8.5366999999999997</v>
      </c>
      <c r="K113" s="62">
        <v>57.724249999999998</v>
      </c>
      <c r="L113" s="62">
        <v>8.4985499999999998</v>
      </c>
      <c r="M113" s="62">
        <v>7.6597999999999997</v>
      </c>
      <c r="N113" s="62">
        <v>8.0381</v>
      </c>
      <c r="O113" s="62">
        <v>8.2462999999999997</v>
      </c>
      <c r="P113" s="62">
        <v>8.7126000000000001</v>
      </c>
      <c r="Q113" s="62">
        <v>8.3314000000000004</v>
      </c>
      <c r="R113" s="62">
        <v>8.2375000000000007</v>
      </c>
      <c r="S113" s="62">
        <v>17.055700000000002</v>
      </c>
      <c r="T113" s="62">
        <v>8.5864999999999991</v>
      </c>
      <c r="U113" s="62">
        <v>8.4692000000000007</v>
      </c>
      <c r="V113" s="62">
        <v>25.167099999999998</v>
      </c>
      <c r="W113" s="62">
        <v>8.3195999999999994</v>
      </c>
      <c r="X113" s="62">
        <v>8.4252000000000002</v>
      </c>
      <c r="Y113" s="62">
        <v>8.4222999999999999</v>
      </c>
      <c r="AB113" s="27">
        <f t="shared" si="7"/>
        <v>0.85278500000000002</v>
      </c>
      <c r="AC113" s="27">
        <f t="shared" si="8"/>
        <v>0.85864999999999991</v>
      </c>
      <c r="AD113" s="27">
        <f t="shared" si="9"/>
        <v>0.84692000000000012</v>
      </c>
      <c r="AE113" s="27">
        <f t="shared" si="10"/>
        <v>0.83890333333333322</v>
      </c>
      <c r="AF113" s="27">
        <f t="shared" si="11"/>
        <v>0.83195999999999992</v>
      </c>
      <c r="AG113" s="27">
        <f t="shared" si="12"/>
        <v>0.84252000000000005</v>
      </c>
      <c r="AH113" s="27">
        <f t="shared" si="13"/>
        <v>0.84223000000000003</v>
      </c>
    </row>
    <row r="114" spans="1:34" s="16" customFormat="1" ht="63" x14ac:dyDescent="0.25">
      <c r="A114" s="28">
        <v>109</v>
      </c>
      <c r="B114" s="19" t="s">
        <v>927</v>
      </c>
      <c r="C114" s="19" t="s">
        <v>928</v>
      </c>
      <c r="D114" s="19" t="s">
        <v>929</v>
      </c>
      <c r="E114" s="62">
        <v>102.3125</v>
      </c>
      <c r="F114" s="62">
        <v>25.125</v>
      </c>
      <c r="G114" s="62">
        <v>6</v>
      </c>
      <c r="H114" s="62">
        <v>5.75</v>
      </c>
      <c r="I114" s="62">
        <v>7</v>
      </c>
      <c r="J114" s="62">
        <v>6.375</v>
      </c>
      <c r="K114" s="62">
        <v>42.3125</v>
      </c>
      <c r="L114" s="62">
        <v>6.6875</v>
      </c>
      <c r="M114" s="62">
        <v>6</v>
      </c>
      <c r="N114" s="62">
        <v>5.875</v>
      </c>
      <c r="O114" s="62">
        <v>5</v>
      </c>
      <c r="P114" s="62">
        <v>5.875</v>
      </c>
      <c r="Q114" s="62">
        <v>6.75</v>
      </c>
      <c r="R114" s="62">
        <v>6.125</v>
      </c>
      <c r="S114" s="62">
        <v>14.125</v>
      </c>
      <c r="T114" s="62">
        <v>7</v>
      </c>
      <c r="U114" s="62">
        <v>7.125</v>
      </c>
      <c r="V114" s="62">
        <v>20.75</v>
      </c>
      <c r="W114" s="62">
        <v>6.125</v>
      </c>
      <c r="X114" s="62">
        <v>7.375</v>
      </c>
      <c r="Y114" s="62">
        <v>7.25</v>
      </c>
      <c r="AB114" s="27">
        <f t="shared" si="7"/>
        <v>0.70625000000000004</v>
      </c>
      <c r="AC114" s="27">
        <f t="shared" si="8"/>
        <v>0.7</v>
      </c>
      <c r="AD114" s="27">
        <f t="shared" si="9"/>
        <v>0.71250000000000002</v>
      </c>
      <c r="AE114" s="27">
        <f t="shared" si="10"/>
        <v>0.69166666666666676</v>
      </c>
      <c r="AF114" s="27">
        <f t="shared" si="11"/>
        <v>0.61250000000000004</v>
      </c>
      <c r="AG114" s="27">
        <f t="shared" si="12"/>
        <v>0.73750000000000004</v>
      </c>
      <c r="AH114" s="27">
        <f t="shared" si="13"/>
        <v>0.72499999999999998</v>
      </c>
    </row>
    <row r="115" spans="1:34" s="16" customFormat="1" ht="63" x14ac:dyDescent="0.25">
      <c r="A115" s="28">
        <v>110</v>
      </c>
      <c r="B115" s="19" t="s">
        <v>930</v>
      </c>
      <c r="C115" s="19" t="s">
        <v>931</v>
      </c>
      <c r="D115" s="19" t="s">
        <v>932</v>
      </c>
      <c r="E115" s="62">
        <v>125.52275000000002</v>
      </c>
      <c r="F115" s="62">
        <v>29.318200000000001</v>
      </c>
      <c r="G115" s="62">
        <v>7.2272999999999996</v>
      </c>
      <c r="H115" s="62">
        <v>6.8635999999999999</v>
      </c>
      <c r="I115" s="62">
        <v>7.9090999999999996</v>
      </c>
      <c r="J115" s="62">
        <v>7.3182</v>
      </c>
      <c r="K115" s="62">
        <v>55.250050000000002</v>
      </c>
      <c r="L115" s="62">
        <v>7.2045499999999993</v>
      </c>
      <c r="M115" s="62">
        <v>8.0908999999999995</v>
      </c>
      <c r="N115" s="62">
        <v>8.2272999999999996</v>
      </c>
      <c r="O115" s="62">
        <v>8.5</v>
      </c>
      <c r="P115" s="62">
        <v>8.7727000000000004</v>
      </c>
      <c r="Q115" s="62">
        <v>7.7272999999999996</v>
      </c>
      <c r="R115" s="62">
        <v>6.7272999999999996</v>
      </c>
      <c r="S115" s="62">
        <v>16.7273</v>
      </c>
      <c r="T115" s="62">
        <v>8.1818000000000008</v>
      </c>
      <c r="U115" s="62">
        <v>8.5455000000000005</v>
      </c>
      <c r="V115" s="62">
        <v>24.227200000000003</v>
      </c>
      <c r="W115" s="62">
        <v>6.9545000000000003</v>
      </c>
      <c r="X115" s="62">
        <v>8.6818000000000008</v>
      </c>
      <c r="Y115" s="62">
        <v>8.5908999999999995</v>
      </c>
      <c r="AB115" s="27">
        <f t="shared" si="7"/>
        <v>0.83636500000000003</v>
      </c>
      <c r="AC115" s="27">
        <f t="shared" si="8"/>
        <v>0.81818000000000013</v>
      </c>
      <c r="AD115" s="27">
        <f t="shared" si="9"/>
        <v>0.85455000000000003</v>
      </c>
      <c r="AE115" s="27">
        <f t="shared" si="10"/>
        <v>0.80757333333333337</v>
      </c>
      <c r="AF115" s="27">
        <f t="shared" si="11"/>
        <v>0.69545000000000001</v>
      </c>
      <c r="AG115" s="27">
        <f t="shared" si="12"/>
        <v>0.86818000000000006</v>
      </c>
      <c r="AH115" s="27">
        <f t="shared" si="13"/>
        <v>0.85908999999999991</v>
      </c>
    </row>
    <row r="116" spans="1:34" s="16" customFormat="1" ht="110.25" x14ac:dyDescent="0.25">
      <c r="A116" s="28">
        <v>111</v>
      </c>
      <c r="B116" s="19" t="s">
        <v>933</v>
      </c>
      <c r="C116" s="19" t="s">
        <v>934</v>
      </c>
      <c r="D116" s="19" t="s">
        <v>935</v>
      </c>
      <c r="E116" s="62">
        <v>115.52385</v>
      </c>
      <c r="F116" s="62">
        <v>27.4285</v>
      </c>
      <c r="G116" s="62">
        <v>6.6189999999999998</v>
      </c>
      <c r="H116" s="62">
        <v>6.9523999999999999</v>
      </c>
      <c r="I116" s="62">
        <v>7.3333000000000004</v>
      </c>
      <c r="J116" s="62">
        <v>6.5237999999999996</v>
      </c>
      <c r="K116" s="62">
        <v>50.380949999999999</v>
      </c>
      <c r="L116" s="62">
        <v>7.1428499999999993</v>
      </c>
      <c r="M116" s="62">
        <v>6.7618999999999998</v>
      </c>
      <c r="N116" s="62">
        <v>7.4286000000000003</v>
      </c>
      <c r="O116" s="62">
        <v>7.9523999999999999</v>
      </c>
      <c r="P116" s="62">
        <v>7.6189999999999998</v>
      </c>
      <c r="Q116" s="62">
        <v>6.7142999999999997</v>
      </c>
      <c r="R116" s="62">
        <v>6.7618999999999998</v>
      </c>
      <c r="S116" s="62">
        <v>15.381</v>
      </c>
      <c r="T116" s="62">
        <v>7.4286000000000003</v>
      </c>
      <c r="U116" s="62">
        <v>7.9523999999999999</v>
      </c>
      <c r="V116" s="62">
        <v>22.333399999999997</v>
      </c>
      <c r="W116" s="62">
        <v>6.9047999999999998</v>
      </c>
      <c r="X116" s="62">
        <v>7.7618999999999998</v>
      </c>
      <c r="Y116" s="62">
        <v>7.6666999999999996</v>
      </c>
      <c r="AB116" s="27">
        <f t="shared" si="7"/>
        <v>0.76905000000000001</v>
      </c>
      <c r="AC116" s="27">
        <f t="shared" si="8"/>
        <v>0.74286000000000008</v>
      </c>
      <c r="AD116" s="27">
        <f t="shared" si="9"/>
        <v>0.79523999999999995</v>
      </c>
      <c r="AE116" s="27">
        <f t="shared" si="10"/>
        <v>0.7444466666666667</v>
      </c>
      <c r="AF116" s="27">
        <f t="shared" si="11"/>
        <v>0.69047999999999998</v>
      </c>
      <c r="AG116" s="27">
        <f t="shared" si="12"/>
        <v>0.77618999999999994</v>
      </c>
      <c r="AH116" s="27">
        <f t="shared" si="13"/>
        <v>0.76666999999999996</v>
      </c>
    </row>
    <row r="117" spans="1:34" s="16" customFormat="1" ht="78.75" x14ac:dyDescent="0.25">
      <c r="A117" s="28">
        <v>112</v>
      </c>
      <c r="B117" s="19" t="s">
        <v>936</v>
      </c>
      <c r="C117" s="19" t="s">
        <v>937</v>
      </c>
      <c r="D117" s="19" t="s">
        <v>938</v>
      </c>
      <c r="E117" s="62">
        <v>135.90225000000001</v>
      </c>
      <c r="F117" s="62">
        <v>35</v>
      </c>
      <c r="G117" s="62">
        <v>8.5402000000000005</v>
      </c>
      <c r="H117" s="62">
        <v>8.6206999999999994</v>
      </c>
      <c r="I117" s="62">
        <v>8.8850999999999996</v>
      </c>
      <c r="J117" s="62">
        <v>8.9540000000000006</v>
      </c>
      <c r="K117" s="62">
        <v>56.72975000000001</v>
      </c>
      <c r="L117" s="62">
        <v>8.419550000000001</v>
      </c>
      <c r="M117" s="62">
        <v>7.9080000000000004</v>
      </c>
      <c r="N117" s="62">
        <v>8.1494</v>
      </c>
      <c r="O117" s="62">
        <v>8.3678000000000008</v>
      </c>
      <c r="P117" s="62">
        <v>8.9885000000000002</v>
      </c>
      <c r="Q117" s="62">
        <v>7.9080000000000004</v>
      </c>
      <c r="R117" s="62">
        <v>6.9885000000000002</v>
      </c>
      <c r="S117" s="62">
        <v>17.965600000000002</v>
      </c>
      <c r="T117" s="62">
        <v>9.0920000000000005</v>
      </c>
      <c r="U117" s="62">
        <v>8.8735999999999997</v>
      </c>
      <c r="V117" s="62">
        <v>26.206899999999997</v>
      </c>
      <c r="W117" s="62">
        <v>8.5747</v>
      </c>
      <c r="X117" s="62">
        <v>8.5861999999999998</v>
      </c>
      <c r="Y117" s="62">
        <v>9.0459999999999994</v>
      </c>
      <c r="AB117" s="27">
        <f t="shared" si="7"/>
        <v>0.89827999999999997</v>
      </c>
      <c r="AC117" s="27">
        <f t="shared" si="8"/>
        <v>0.90920000000000001</v>
      </c>
      <c r="AD117" s="27">
        <f t="shared" si="9"/>
        <v>0.88735999999999993</v>
      </c>
      <c r="AE117" s="27">
        <f t="shared" si="10"/>
        <v>0.87356333333333325</v>
      </c>
      <c r="AF117" s="27">
        <f t="shared" si="11"/>
        <v>0.85746999999999995</v>
      </c>
      <c r="AG117" s="27">
        <f t="shared" si="12"/>
        <v>0.85861999999999994</v>
      </c>
      <c r="AH117" s="27">
        <f t="shared" si="13"/>
        <v>0.90459999999999996</v>
      </c>
    </row>
    <row r="118" spans="1:34" s="16" customFormat="1" ht="78.75" x14ac:dyDescent="0.25">
      <c r="A118" s="28">
        <v>113</v>
      </c>
      <c r="B118" s="19" t="s">
        <v>939</v>
      </c>
      <c r="C118" s="19" t="s">
        <v>940</v>
      </c>
      <c r="D118" s="19" t="s">
        <v>941</v>
      </c>
      <c r="E118" s="62">
        <v>125.56229999999999</v>
      </c>
      <c r="F118" s="62">
        <v>31.613099999999999</v>
      </c>
      <c r="G118" s="62">
        <v>7.7329999999999997</v>
      </c>
      <c r="H118" s="62">
        <v>8.0090000000000003</v>
      </c>
      <c r="I118" s="62">
        <v>8.0249000000000006</v>
      </c>
      <c r="J118" s="62">
        <v>7.8461999999999996</v>
      </c>
      <c r="K118" s="62">
        <v>54.032899999999998</v>
      </c>
      <c r="L118" s="62">
        <v>7.5214999999999996</v>
      </c>
      <c r="M118" s="62">
        <v>7.7308000000000003</v>
      </c>
      <c r="N118" s="62">
        <v>7.5928000000000004</v>
      </c>
      <c r="O118" s="62">
        <v>7.7103999999999999</v>
      </c>
      <c r="P118" s="62">
        <v>8.0338999999999992</v>
      </c>
      <c r="Q118" s="62">
        <v>7.7850999999999999</v>
      </c>
      <c r="R118" s="62">
        <v>7.6584000000000003</v>
      </c>
      <c r="S118" s="62">
        <v>16.115400000000001</v>
      </c>
      <c r="T118" s="62">
        <v>8.0136000000000003</v>
      </c>
      <c r="U118" s="62">
        <v>8.1018000000000008</v>
      </c>
      <c r="V118" s="62">
        <v>23.800899999999999</v>
      </c>
      <c r="W118" s="62">
        <v>7.6222000000000003</v>
      </c>
      <c r="X118" s="62">
        <v>8.0451999999999995</v>
      </c>
      <c r="Y118" s="62">
        <v>8.1334999999999997</v>
      </c>
      <c r="AB118" s="27">
        <f t="shared" si="7"/>
        <v>0.8057700000000001</v>
      </c>
      <c r="AC118" s="27">
        <f t="shared" si="8"/>
        <v>0.80136000000000007</v>
      </c>
      <c r="AD118" s="27">
        <f t="shared" si="9"/>
        <v>0.81018000000000012</v>
      </c>
      <c r="AE118" s="27">
        <f t="shared" si="10"/>
        <v>0.79336333333333331</v>
      </c>
      <c r="AF118" s="27">
        <f t="shared" si="11"/>
        <v>0.76222000000000001</v>
      </c>
      <c r="AG118" s="27">
        <f t="shared" si="12"/>
        <v>0.8045199999999999</v>
      </c>
      <c r="AH118" s="27">
        <f t="shared" si="13"/>
        <v>0.81335000000000002</v>
      </c>
    </row>
    <row r="119" spans="1:34" s="16" customFormat="1" ht="78.75" x14ac:dyDescent="0.25">
      <c r="A119" s="28">
        <v>114</v>
      </c>
      <c r="B119" s="19" t="s">
        <v>942</v>
      </c>
      <c r="C119" s="19" t="s">
        <v>943</v>
      </c>
      <c r="D119" s="19" t="s">
        <v>944</v>
      </c>
      <c r="E119" s="62">
        <v>119.3</v>
      </c>
      <c r="F119" s="62">
        <v>30.799999999999997</v>
      </c>
      <c r="G119" s="62">
        <v>7.6</v>
      </c>
      <c r="H119" s="62">
        <v>7.8</v>
      </c>
      <c r="I119" s="62">
        <v>7.8</v>
      </c>
      <c r="J119" s="62">
        <v>7.6</v>
      </c>
      <c r="K119" s="62">
        <v>50.5</v>
      </c>
      <c r="L119" s="62">
        <v>7.3000000000000007</v>
      </c>
      <c r="M119" s="62">
        <v>7</v>
      </c>
      <c r="N119" s="62">
        <v>7.4</v>
      </c>
      <c r="O119" s="62">
        <v>7.4</v>
      </c>
      <c r="P119" s="62">
        <v>7.4</v>
      </c>
      <c r="Q119" s="62">
        <v>6.8</v>
      </c>
      <c r="R119" s="62">
        <v>7.2</v>
      </c>
      <c r="S119" s="62">
        <v>15</v>
      </c>
      <c r="T119" s="62">
        <v>7.4</v>
      </c>
      <c r="U119" s="62">
        <v>7.6</v>
      </c>
      <c r="V119" s="62">
        <v>23</v>
      </c>
      <c r="W119" s="62">
        <v>7.6</v>
      </c>
      <c r="X119" s="62">
        <v>7.6</v>
      </c>
      <c r="Y119" s="62">
        <v>7.8</v>
      </c>
      <c r="AB119" s="27">
        <f t="shared" si="7"/>
        <v>0.75</v>
      </c>
      <c r="AC119" s="27">
        <f t="shared" si="8"/>
        <v>0.74</v>
      </c>
      <c r="AD119" s="27">
        <f t="shared" si="9"/>
        <v>0.76</v>
      </c>
      <c r="AE119" s="27">
        <f t="shared" si="10"/>
        <v>0.76666666666666661</v>
      </c>
      <c r="AF119" s="27">
        <f t="shared" si="11"/>
        <v>0.76</v>
      </c>
      <c r="AG119" s="27">
        <f t="shared" si="12"/>
        <v>0.76</v>
      </c>
      <c r="AH119" s="27">
        <f t="shared" si="13"/>
        <v>0.78</v>
      </c>
    </row>
    <row r="120" spans="1:34" s="16" customFormat="1" ht="78.75" x14ac:dyDescent="0.25">
      <c r="A120" s="28">
        <v>115</v>
      </c>
      <c r="B120" s="19" t="s">
        <v>945</v>
      </c>
      <c r="C120" s="19" t="s">
        <v>946</v>
      </c>
      <c r="D120" s="19" t="s">
        <v>947</v>
      </c>
      <c r="E120" s="62">
        <v>122.71115</v>
      </c>
      <c r="F120" s="62">
        <v>31.1111</v>
      </c>
      <c r="G120" s="62">
        <v>7.4222000000000001</v>
      </c>
      <c r="H120" s="62">
        <v>7.5777999999999999</v>
      </c>
      <c r="I120" s="62">
        <v>7.9333</v>
      </c>
      <c r="J120" s="62">
        <v>8.1777999999999995</v>
      </c>
      <c r="K120" s="62">
        <v>53.177750000000003</v>
      </c>
      <c r="L120" s="62">
        <v>7.7555499999999995</v>
      </c>
      <c r="M120" s="62">
        <v>7.4</v>
      </c>
      <c r="N120" s="62">
        <v>7.4889000000000001</v>
      </c>
      <c r="O120" s="62">
        <v>7.5332999999999997</v>
      </c>
      <c r="P120" s="62">
        <v>7.8</v>
      </c>
      <c r="Q120" s="62">
        <v>7.8444000000000003</v>
      </c>
      <c r="R120" s="62">
        <v>7.3555999999999999</v>
      </c>
      <c r="S120" s="62">
        <v>15.622299999999999</v>
      </c>
      <c r="T120" s="62">
        <v>7.7556000000000003</v>
      </c>
      <c r="U120" s="62">
        <v>7.8666999999999998</v>
      </c>
      <c r="V120" s="62">
        <v>22.8</v>
      </c>
      <c r="W120" s="62">
        <v>7.2</v>
      </c>
      <c r="X120" s="62">
        <v>8.0667000000000009</v>
      </c>
      <c r="Y120" s="62">
        <v>7.5332999999999997</v>
      </c>
      <c r="AB120" s="27">
        <f t="shared" si="7"/>
        <v>0.781115</v>
      </c>
      <c r="AC120" s="27">
        <f t="shared" si="8"/>
        <v>0.77556000000000003</v>
      </c>
      <c r="AD120" s="27">
        <f t="shared" si="9"/>
        <v>0.78666999999999998</v>
      </c>
      <c r="AE120" s="27">
        <f t="shared" si="10"/>
        <v>0.76000000000000012</v>
      </c>
      <c r="AF120" s="27">
        <f t="shared" si="11"/>
        <v>0.72</v>
      </c>
      <c r="AG120" s="27">
        <f t="shared" si="12"/>
        <v>0.80667000000000011</v>
      </c>
      <c r="AH120" s="27">
        <f t="shared" si="13"/>
        <v>0.75332999999999994</v>
      </c>
    </row>
    <row r="121" spans="1:34" s="16" customFormat="1" ht="78.75" x14ac:dyDescent="0.25">
      <c r="A121" s="28">
        <v>116</v>
      </c>
      <c r="B121" s="19" t="s">
        <v>948</v>
      </c>
      <c r="C121" s="19" t="s">
        <v>949</v>
      </c>
      <c r="D121" s="19" t="s">
        <v>950</v>
      </c>
      <c r="E121" s="62">
        <v>70.300000000000011</v>
      </c>
      <c r="F121" s="62">
        <v>19</v>
      </c>
      <c r="G121" s="62">
        <v>3.6</v>
      </c>
      <c r="H121" s="62">
        <v>5</v>
      </c>
      <c r="I121" s="62">
        <v>5.2</v>
      </c>
      <c r="J121" s="62">
        <v>5.2</v>
      </c>
      <c r="K121" s="62">
        <v>28.900000000000002</v>
      </c>
      <c r="L121" s="62">
        <v>4.6999999999999993</v>
      </c>
      <c r="M121" s="62">
        <v>4.8</v>
      </c>
      <c r="N121" s="62">
        <v>4.2</v>
      </c>
      <c r="O121" s="62">
        <v>3.8</v>
      </c>
      <c r="P121" s="62">
        <v>4</v>
      </c>
      <c r="Q121" s="62">
        <v>4.5999999999999996</v>
      </c>
      <c r="R121" s="62">
        <v>2.8</v>
      </c>
      <c r="S121" s="62">
        <v>8.8000000000000007</v>
      </c>
      <c r="T121" s="62">
        <v>4.2</v>
      </c>
      <c r="U121" s="62">
        <v>4.5999999999999996</v>
      </c>
      <c r="V121" s="62">
        <v>13.600000000000001</v>
      </c>
      <c r="W121" s="62">
        <v>4.4000000000000004</v>
      </c>
      <c r="X121" s="62">
        <v>4</v>
      </c>
      <c r="Y121" s="62">
        <v>5.2</v>
      </c>
      <c r="AB121" s="27">
        <f t="shared" si="7"/>
        <v>0.44</v>
      </c>
      <c r="AC121" s="27">
        <f t="shared" si="8"/>
        <v>0.42000000000000004</v>
      </c>
      <c r="AD121" s="27">
        <f t="shared" si="9"/>
        <v>0.45999999999999996</v>
      </c>
      <c r="AE121" s="27">
        <f t="shared" si="10"/>
        <v>0.45333333333333337</v>
      </c>
      <c r="AF121" s="27">
        <f t="shared" si="11"/>
        <v>0.44000000000000006</v>
      </c>
      <c r="AG121" s="27">
        <f t="shared" si="12"/>
        <v>0.4</v>
      </c>
      <c r="AH121" s="27">
        <f t="shared" si="13"/>
        <v>0.52</v>
      </c>
    </row>
    <row r="122" spans="1:34" s="16" customFormat="1" ht="78.75" x14ac:dyDescent="0.25">
      <c r="A122" s="28">
        <v>117</v>
      </c>
      <c r="B122" s="19" t="s">
        <v>951</v>
      </c>
      <c r="C122" s="19" t="s">
        <v>952</v>
      </c>
      <c r="D122" s="19" t="s">
        <v>953</v>
      </c>
      <c r="E122" s="62">
        <v>114.5</v>
      </c>
      <c r="F122" s="62">
        <v>27.8948</v>
      </c>
      <c r="G122" s="62">
        <v>6.7632000000000003</v>
      </c>
      <c r="H122" s="62">
        <v>7.4737</v>
      </c>
      <c r="I122" s="62">
        <v>6.7632000000000003</v>
      </c>
      <c r="J122" s="62">
        <v>6.8947000000000003</v>
      </c>
      <c r="K122" s="62">
        <v>51.289400000000001</v>
      </c>
      <c r="L122" s="62">
        <v>6.5</v>
      </c>
      <c r="M122" s="62">
        <v>7.5789</v>
      </c>
      <c r="N122" s="62">
        <v>7.1052999999999997</v>
      </c>
      <c r="O122" s="62">
        <v>7.8684000000000003</v>
      </c>
      <c r="P122" s="62">
        <v>7.3947000000000003</v>
      </c>
      <c r="Q122" s="62">
        <v>7.6315999999999997</v>
      </c>
      <c r="R122" s="62">
        <v>7.2104999999999997</v>
      </c>
      <c r="S122" s="62">
        <v>15.184200000000001</v>
      </c>
      <c r="T122" s="62">
        <v>7.6578999999999997</v>
      </c>
      <c r="U122" s="62">
        <v>7.5263</v>
      </c>
      <c r="V122" s="62">
        <v>20.131599999999999</v>
      </c>
      <c r="W122" s="62">
        <v>4.9737</v>
      </c>
      <c r="X122" s="62">
        <v>7.6578999999999997</v>
      </c>
      <c r="Y122" s="62">
        <v>7.5</v>
      </c>
      <c r="AB122" s="27">
        <f t="shared" si="7"/>
        <v>0.75920999999999994</v>
      </c>
      <c r="AC122" s="27">
        <f t="shared" si="8"/>
        <v>0.76578999999999997</v>
      </c>
      <c r="AD122" s="27">
        <f t="shared" si="9"/>
        <v>0.75263000000000002</v>
      </c>
      <c r="AE122" s="27">
        <f t="shared" si="10"/>
        <v>0.67105333333333339</v>
      </c>
      <c r="AF122" s="27">
        <f t="shared" si="11"/>
        <v>0.49736999999999998</v>
      </c>
      <c r="AG122" s="27">
        <f t="shared" si="12"/>
        <v>0.76578999999999997</v>
      </c>
      <c r="AH122" s="27">
        <f t="shared" si="13"/>
        <v>0.75</v>
      </c>
    </row>
    <row r="123" spans="1:34" s="16" customFormat="1" ht="78.75" x14ac:dyDescent="0.25">
      <c r="A123" s="28">
        <v>118</v>
      </c>
      <c r="B123" s="19" t="s">
        <v>954</v>
      </c>
      <c r="C123" s="19" t="s">
        <v>955</v>
      </c>
      <c r="D123" s="19" t="s">
        <v>956</v>
      </c>
      <c r="E123" s="62">
        <v>127.34425</v>
      </c>
      <c r="F123" s="62">
        <v>32.468900000000005</v>
      </c>
      <c r="G123" s="62">
        <v>8</v>
      </c>
      <c r="H123" s="62">
        <v>8.0937999999999999</v>
      </c>
      <c r="I123" s="62">
        <v>8.2187999999999999</v>
      </c>
      <c r="J123" s="62">
        <v>8.1562999999999999</v>
      </c>
      <c r="K123" s="62">
        <v>53.281350000000003</v>
      </c>
      <c r="L123" s="62">
        <v>7.59375</v>
      </c>
      <c r="M123" s="62">
        <v>7.7187999999999999</v>
      </c>
      <c r="N123" s="62">
        <v>7.5</v>
      </c>
      <c r="O123" s="62">
        <v>8.1562999999999999</v>
      </c>
      <c r="P123" s="62">
        <v>7.6875</v>
      </c>
      <c r="Q123" s="62">
        <v>7.4375</v>
      </c>
      <c r="R123" s="62">
        <v>7.1875</v>
      </c>
      <c r="S123" s="62">
        <v>16.2501</v>
      </c>
      <c r="T123" s="62">
        <v>8.0937999999999999</v>
      </c>
      <c r="U123" s="62">
        <v>8.1562999999999999</v>
      </c>
      <c r="V123" s="62">
        <v>25.343899999999998</v>
      </c>
      <c r="W123" s="62">
        <v>7.9062999999999999</v>
      </c>
      <c r="X123" s="62">
        <v>8.5937999999999999</v>
      </c>
      <c r="Y123" s="62">
        <v>8.8437999999999999</v>
      </c>
      <c r="AB123" s="27">
        <f t="shared" si="7"/>
        <v>0.81250500000000003</v>
      </c>
      <c r="AC123" s="27">
        <f t="shared" si="8"/>
        <v>0.80937999999999999</v>
      </c>
      <c r="AD123" s="27">
        <f t="shared" si="9"/>
        <v>0.81562999999999997</v>
      </c>
      <c r="AE123" s="27">
        <f t="shared" si="10"/>
        <v>0.84479666666666675</v>
      </c>
      <c r="AF123" s="27">
        <f t="shared" si="11"/>
        <v>0.79062999999999994</v>
      </c>
      <c r="AG123" s="27">
        <f t="shared" si="12"/>
        <v>0.85938000000000003</v>
      </c>
      <c r="AH123" s="27">
        <f t="shared" si="13"/>
        <v>0.88437999999999994</v>
      </c>
    </row>
    <row r="124" spans="1:34" s="16" customFormat="1" ht="78.75" x14ac:dyDescent="0.25">
      <c r="A124" s="28">
        <v>119</v>
      </c>
      <c r="B124" s="19" t="s">
        <v>957</v>
      </c>
      <c r="C124" s="19" t="s">
        <v>958</v>
      </c>
      <c r="D124" s="19" t="s">
        <v>959</v>
      </c>
      <c r="E124" s="62">
        <v>132.6251</v>
      </c>
      <c r="F124" s="62">
        <v>33.500099999999996</v>
      </c>
      <c r="G124" s="62">
        <v>8</v>
      </c>
      <c r="H124" s="62">
        <v>8.6667000000000005</v>
      </c>
      <c r="I124" s="62">
        <v>8.4167000000000005</v>
      </c>
      <c r="J124" s="62">
        <v>8.4167000000000005</v>
      </c>
      <c r="K124" s="62">
        <v>58.374900000000004</v>
      </c>
      <c r="L124" s="62">
        <v>8.875</v>
      </c>
      <c r="M124" s="62">
        <v>8.1667000000000005</v>
      </c>
      <c r="N124" s="62">
        <v>7.5833000000000004</v>
      </c>
      <c r="O124" s="62">
        <v>8.8332999999999995</v>
      </c>
      <c r="P124" s="62">
        <v>8.3332999999999995</v>
      </c>
      <c r="Q124" s="62">
        <v>8.5</v>
      </c>
      <c r="R124" s="62">
        <v>8.0832999999999995</v>
      </c>
      <c r="S124" s="62">
        <v>15.25</v>
      </c>
      <c r="T124" s="62">
        <v>7.9166999999999996</v>
      </c>
      <c r="U124" s="62">
        <v>7.3333000000000004</v>
      </c>
      <c r="V124" s="62">
        <v>25.500100000000003</v>
      </c>
      <c r="W124" s="62">
        <v>9.1667000000000005</v>
      </c>
      <c r="X124" s="62">
        <v>7.9166999999999996</v>
      </c>
      <c r="Y124" s="62">
        <v>8.4167000000000005</v>
      </c>
      <c r="AB124" s="27">
        <f t="shared" si="7"/>
        <v>0.76249999999999996</v>
      </c>
      <c r="AC124" s="27">
        <f t="shared" si="8"/>
        <v>0.79166999999999998</v>
      </c>
      <c r="AD124" s="27">
        <f t="shared" si="9"/>
        <v>0.73333000000000004</v>
      </c>
      <c r="AE124" s="27">
        <f t="shared" si="10"/>
        <v>0.85000333333333344</v>
      </c>
      <c r="AF124" s="27">
        <f t="shared" si="11"/>
        <v>0.9166700000000001</v>
      </c>
      <c r="AG124" s="27">
        <f t="shared" si="12"/>
        <v>0.79166999999999998</v>
      </c>
      <c r="AH124" s="27">
        <f t="shared" si="13"/>
        <v>0.84167000000000003</v>
      </c>
    </row>
    <row r="125" spans="1:34" s="16" customFormat="1" ht="78.75" x14ac:dyDescent="0.25">
      <c r="A125" s="28">
        <v>120</v>
      </c>
      <c r="B125" s="19" t="s">
        <v>960</v>
      </c>
      <c r="C125" s="19" t="s">
        <v>961</v>
      </c>
      <c r="D125" s="19" t="s">
        <v>962</v>
      </c>
      <c r="E125" s="62">
        <v>111.8125</v>
      </c>
      <c r="F125" s="62">
        <v>29.875</v>
      </c>
      <c r="G125" s="62">
        <v>6.375</v>
      </c>
      <c r="H125" s="62">
        <v>6.875</v>
      </c>
      <c r="I125" s="62">
        <v>9.125</v>
      </c>
      <c r="J125" s="62">
        <v>7.5</v>
      </c>
      <c r="K125" s="62">
        <v>44.4375</v>
      </c>
      <c r="L125" s="62">
        <v>6.6875</v>
      </c>
      <c r="M125" s="62">
        <v>6.375</v>
      </c>
      <c r="N125" s="62">
        <v>6.25</v>
      </c>
      <c r="O125" s="62">
        <v>6.75</v>
      </c>
      <c r="P125" s="62">
        <v>7.875</v>
      </c>
      <c r="Q125" s="62">
        <v>6.625</v>
      </c>
      <c r="R125" s="62">
        <v>3.875</v>
      </c>
      <c r="S125" s="62">
        <v>16.875</v>
      </c>
      <c r="T125" s="62">
        <v>9</v>
      </c>
      <c r="U125" s="62">
        <v>7.875</v>
      </c>
      <c r="V125" s="62">
        <v>20.625</v>
      </c>
      <c r="W125" s="62">
        <v>5.75</v>
      </c>
      <c r="X125" s="62">
        <v>6.875</v>
      </c>
      <c r="Y125" s="62">
        <v>8</v>
      </c>
      <c r="AB125" s="27">
        <f t="shared" si="7"/>
        <v>0.84375</v>
      </c>
      <c r="AC125" s="27">
        <f t="shared" si="8"/>
        <v>0.9</v>
      </c>
      <c r="AD125" s="27">
        <f t="shared" si="9"/>
        <v>0.78749999999999998</v>
      </c>
      <c r="AE125" s="27">
        <f t="shared" si="10"/>
        <v>0.6875</v>
      </c>
      <c r="AF125" s="27">
        <f t="shared" si="11"/>
        <v>0.57499999999999996</v>
      </c>
      <c r="AG125" s="27">
        <f t="shared" si="12"/>
        <v>0.6875</v>
      </c>
      <c r="AH125" s="27">
        <f t="shared" si="13"/>
        <v>0.8</v>
      </c>
    </row>
    <row r="126" spans="1:34" s="16" customFormat="1" ht="78.75" x14ac:dyDescent="0.25">
      <c r="A126" s="28">
        <v>121</v>
      </c>
      <c r="B126" s="19" t="s">
        <v>963</v>
      </c>
      <c r="C126" s="19" t="s">
        <v>964</v>
      </c>
      <c r="D126" s="19" t="s">
        <v>965</v>
      </c>
      <c r="E126" s="62">
        <v>110.68784999999998</v>
      </c>
      <c r="F126" s="62">
        <v>27.954899999999999</v>
      </c>
      <c r="G126" s="62">
        <v>6.7339000000000002</v>
      </c>
      <c r="H126" s="62">
        <v>7.0236000000000001</v>
      </c>
      <c r="I126" s="62">
        <v>7.1695000000000002</v>
      </c>
      <c r="J126" s="62">
        <v>7.0278999999999998</v>
      </c>
      <c r="K126" s="62">
        <v>47.265149999999998</v>
      </c>
      <c r="L126" s="62">
        <v>6.7843499999999999</v>
      </c>
      <c r="M126" s="62">
        <v>6.5730000000000004</v>
      </c>
      <c r="N126" s="62">
        <v>6.7983000000000002</v>
      </c>
      <c r="O126" s="62">
        <v>6.8068999999999997</v>
      </c>
      <c r="P126" s="62">
        <v>7.0214999999999996</v>
      </c>
      <c r="Q126" s="62">
        <v>6.7575000000000003</v>
      </c>
      <c r="R126" s="62">
        <v>6.5236000000000001</v>
      </c>
      <c r="S126" s="62">
        <v>14.158799999999999</v>
      </c>
      <c r="T126" s="62">
        <v>7.0429000000000004</v>
      </c>
      <c r="U126" s="62">
        <v>7.1158999999999999</v>
      </c>
      <c r="V126" s="62">
        <v>21.309000000000001</v>
      </c>
      <c r="W126" s="62">
        <v>6.9055999999999997</v>
      </c>
      <c r="X126" s="62">
        <v>7.1631</v>
      </c>
      <c r="Y126" s="62">
        <v>7.2403000000000004</v>
      </c>
      <c r="AB126" s="27">
        <f t="shared" si="7"/>
        <v>0.70794000000000001</v>
      </c>
      <c r="AC126" s="27">
        <f t="shared" si="8"/>
        <v>0.70429000000000008</v>
      </c>
      <c r="AD126" s="27">
        <f t="shared" si="9"/>
        <v>0.71158999999999994</v>
      </c>
      <c r="AE126" s="27">
        <f t="shared" si="10"/>
        <v>0.71030000000000004</v>
      </c>
      <c r="AF126" s="27">
        <f t="shared" si="11"/>
        <v>0.69055999999999995</v>
      </c>
      <c r="AG126" s="27">
        <f t="shared" si="12"/>
        <v>0.71631</v>
      </c>
      <c r="AH126" s="27">
        <f t="shared" si="13"/>
        <v>0.72403000000000006</v>
      </c>
    </row>
    <row r="127" spans="1:34" s="16" customFormat="1" ht="78.75" x14ac:dyDescent="0.25">
      <c r="A127" s="28">
        <v>122</v>
      </c>
      <c r="B127" s="19" t="s">
        <v>966</v>
      </c>
      <c r="C127" s="19" t="s">
        <v>967</v>
      </c>
      <c r="D127" s="19" t="s">
        <v>968</v>
      </c>
      <c r="E127" s="62">
        <v>148.10605277777779</v>
      </c>
      <c r="F127" s="62">
        <v>37.474366666666668</v>
      </c>
      <c r="G127" s="62">
        <v>9.1948833333333333</v>
      </c>
      <c r="H127" s="62">
        <v>9.1769333333333343</v>
      </c>
      <c r="I127" s="62">
        <v>9.369250000000001</v>
      </c>
      <c r="J127" s="62">
        <v>9.7332999999999998</v>
      </c>
      <c r="K127" s="62">
        <v>63.854719444444449</v>
      </c>
      <c r="L127" s="62">
        <v>9.048725000000001</v>
      </c>
      <c r="M127" s="62">
        <v>8.8871666666666673</v>
      </c>
      <c r="N127" s="62">
        <v>9.0982777777777777</v>
      </c>
      <c r="O127" s="62">
        <v>9.3154000000000003</v>
      </c>
      <c r="P127" s="62">
        <v>9.1418777777777773</v>
      </c>
      <c r="Q127" s="62">
        <v>9.1307833333333335</v>
      </c>
      <c r="R127" s="62">
        <v>9.2324888888888896</v>
      </c>
      <c r="S127" s="62">
        <v>18.558983333333334</v>
      </c>
      <c r="T127" s="62">
        <v>9.2581388888888902</v>
      </c>
      <c r="U127" s="62">
        <v>9.3008444444444436</v>
      </c>
      <c r="V127" s="62">
        <v>28.217983333333336</v>
      </c>
      <c r="W127" s="62">
        <v>9.6462000000000003</v>
      </c>
      <c r="X127" s="62">
        <v>9.2478388888888894</v>
      </c>
      <c r="Y127" s="62">
        <v>9.3239444444444448</v>
      </c>
      <c r="AB127" s="27">
        <f t="shared" si="7"/>
        <v>0.92794916666666671</v>
      </c>
      <c r="AC127" s="27">
        <f t="shared" si="8"/>
        <v>0.92581388888888905</v>
      </c>
      <c r="AD127" s="27">
        <f t="shared" si="9"/>
        <v>0.93008444444444438</v>
      </c>
      <c r="AE127" s="27">
        <f t="shared" si="10"/>
        <v>0.94059944444444454</v>
      </c>
      <c r="AF127" s="27">
        <f t="shared" si="11"/>
        <v>0.96462000000000003</v>
      </c>
      <c r="AG127" s="27">
        <f t="shared" si="12"/>
        <v>0.92478388888888896</v>
      </c>
      <c r="AH127" s="27">
        <f t="shared" si="13"/>
        <v>0.93239444444444453</v>
      </c>
    </row>
    <row r="128" spans="1:34" s="16" customFormat="1" ht="78.75" x14ac:dyDescent="0.25">
      <c r="A128" s="28">
        <v>123</v>
      </c>
      <c r="B128" s="19" t="s">
        <v>969</v>
      </c>
      <c r="C128" s="19" t="s">
        <v>970</v>
      </c>
      <c r="D128" s="19" t="s">
        <v>971</v>
      </c>
      <c r="E128" s="62">
        <v>92.75</v>
      </c>
      <c r="F128" s="62">
        <v>22.625</v>
      </c>
      <c r="G128" s="62">
        <v>5.75</v>
      </c>
      <c r="H128" s="62">
        <v>5.625</v>
      </c>
      <c r="I128" s="62">
        <v>5.375</v>
      </c>
      <c r="J128" s="62">
        <v>5.875</v>
      </c>
      <c r="K128" s="62">
        <v>40.125</v>
      </c>
      <c r="L128" s="62">
        <v>5.5</v>
      </c>
      <c r="M128" s="62">
        <v>5.875</v>
      </c>
      <c r="N128" s="62">
        <v>5.5</v>
      </c>
      <c r="O128" s="62">
        <v>5.625</v>
      </c>
      <c r="P128" s="62">
        <v>6.625</v>
      </c>
      <c r="Q128" s="62">
        <v>4.75</v>
      </c>
      <c r="R128" s="62">
        <v>6.25</v>
      </c>
      <c r="S128" s="62">
        <v>11.875</v>
      </c>
      <c r="T128" s="62">
        <v>5.625</v>
      </c>
      <c r="U128" s="62">
        <v>6.25</v>
      </c>
      <c r="V128" s="62">
        <v>18.125</v>
      </c>
      <c r="W128" s="62">
        <v>6</v>
      </c>
      <c r="X128" s="62">
        <v>5.375</v>
      </c>
      <c r="Y128" s="62">
        <v>6.75</v>
      </c>
      <c r="AB128" s="27">
        <f t="shared" si="7"/>
        <v>0.59375</v>
      </c>
      <c r="AC128" s="27">
        <f t="shared" si="8"/>
        <v>0.5625</v>
      </c>
      <c r="AD128" s="27">
        <f t="shared" si="9"/>
        <v>0.625</v>
      </c>
      <c r="AE128" s="27">
        <f t="shared" si="10"/>
        <v>0.60416666666666663</v>
      </c>
      <c r="AF128" s="27">
        <f t="shared" si="11"/>
        <v>0.6</v>
      </c>
      <c r="AG128" s="27">
        <f t="shared" si="12"/>
        <v>0.53749999999999998</v>
      </c>
      <c r="AH128" s="27">
        <f t="shared" si="13"/>
        <v>0.67500000000000004</v>
      </c>
    </row>
    <row r="129" spans="1:34" s="16" customFormat="1" ht="78.75" x14ac:dyDescent="0.25">
      <c r="A129" s="28">
        <v>124</v>
      </c>
      <c r="B129" s="19" t="s">
        <v>972</v>
      </c>
      <c r="C129" s="19" t="s">
        <v>973</v>
      </c>
      <c r="D129" s="19" t="s">
        <v>974</v>
      </c>
      <c r="E129" s="62">
        <v>143.49347377049182</v>
      </c>
      <c r="F129" s="62">
        <v>35.920931147540983</v>
      </c>
      <c r="G129" s="62">
        <v>9.1049622950819682</v>
      </c>
      <c r="H129" s="62">
        <v>8.9498319672131146</v>
      </c>
      <c r="I129" s="62">
        <v>8.9518368852459016</v>
      </c>
      <c r="J129" s="62">
        <v>8.9143000000000008</v>
      </c>
      <c r="K129" s="62">
        <v>62.355577049180333</v>
      </c>
      <c r="L129" s="62">
        <v>8.9118926229508197</v>
      </c>
      <c r="M129" s="62">
        <v>8.9360803278688525</v>
      </c>
      <c r="N129" s="62">
        <v>8.8662401639344246</v>
      </c>
      <c r="O129" s="62">
        <v>8.8986967213114756</v>
      </c>
      <c r="P129" s="62">
        <v>8.8966918032786886</v>
      </c>
      <c r="Q129" s="62">
        <v>8.9352901639344253</v>
      </c>
      <c r="R129" s="62">
        <v>8.9106852459016395</v>
      </c>
      <c r="S129" s="62">
        <v>17.895067213114757</v>
      </c>
      <c r="T129" s="62">
        <v>8.9540836065573775</v>
      </c>
      <c r="U129" s="62">
        <v>8.9409836065573778</v>
      </c>
      <c r="V129" s="62">
        <v>27.321898360655737</v>
      </c>
      <c r="W129" s="62">
        <v>8.7975999999999992</v>
      </c>
      <c r="X129" s="62">
        <v>9.0057819672131139</v>
      </c>
      <c r="Y129" s="62">
        <v>9.5185163934426225</v>
      </c>
      <c r="AB129" s="27">
        <f t="shared" si="7"/>
        <v>0.89475336065573774</v>
      </c>
      <c r="AC129" s="27">
        <f t="shared" si="8"/>
        <v>0.8954083606557377</v>
      </c>
      <c r="AD129" s="27">
        <f t="shared" si="9"/>
        <v>0.89409836065573778</v>
      </c>
      <c r="AE129" s="27">
        <f t="shared" si="10"/>
        <v>0.91072994535519103</v>
      </c>
      <c r="AF129" s="27">
        <f t="shared" si="11"/>
        <v>0.87975999999999988</v>
      </c>
      <c r="AG129" s="27">
        <f t="shared" si="12"/>
        <v>0.90057819672131134</v>
      </c>
      <c r="AH129" s="27">
        <f t="shared" si="13"/>
        <v>0.9518516393442622</v>
      </c>
    </row>
    <row r="130" spans="1:34" s="16" customFormat="1" ht="78.75" x14ac:dyDescent="0.25">
      <c r="A130" s="28">
        <v>125</v>
      </c>
      <c r="B130" s="19" t="s">
        <v>975</v>
      </c>
      <c r="C130" s="19" t="s">
        <v>976</v>
      </c>
      <c r="D130" s="19" t="s">
        <v>977</v>
      </c>
      <c r="E130" s="62">
        <v>119.8541</v>
      </c>
      <c r="F130" s="62">
        <v>31.107099999999999</v>
      </c>
      <c r="G130" s="62">
        <v>7.8929</v>
      </c>
      <c r="H130" s="62">
        <v>7.8333000000000004</v>
      </c>
      <c r="I130" s="62">
        <v>7.8213999999999997</v>
      </c>
      <c r="J130" s="62">
        <v>7.5594999999999999</v>
      </c>
      <c r="K130" s="62">
        <v>49.747</v>
      </c>
      <c r="L130" s="62">
        <v>6.8839000000000006</v>
      </c>
      <c r="M130" s="62">
        <v>6.7976000000000001</v>
      </c>
      <c r="N130" s="62">
        <v>6.9286000000000003</v>
      </c>
      <c r="O130" s="62">
        <v>7.75</v>
      </c>
      <c r="P130" s="62">
        <v>8.2619000000000007</v>
      </c>
      <c r="Q130" s="62">
        <v>7.0536000000000003</v>
      </c>
      <c r="R130" s="62">
        <v>6.0713999999999997</v>
      </c>
      <c r="S130" s="62">
        <v>16.702399999999997</v>
      </c>
      <c r="T130" s="62">
        <v>8.3630999999999993</v>
      </c>
      <c r="U130" s="62">
        <v>8.3392999999999997</v>
      </c>
      <c r="V130" s="62">
        <v>22.297599999999999</v>
      </c>
      <c r="W130" s="62">
        <v>6.7857000000000003</v>
      </c>
      <c r="X130" s="62">
        <v>7.9702000000000002</v>
      </c>
      <c r="Y130" s="62">
        <v>7.5416999999999996</v>
      </c>
      <c r="AB130" s="27">
        <f t="shared" si="7"/>
        <v>0.83511999999999986</v>
      </c>
      <c r="AC130" s="27">
        <f t="shared" si="8"/>
        <v>0.83630999999999989</v>
      </c>
      <c r="AD130" s="27">
        <f t="shared" si="9"/>
        <v>0.83392999999999995</v>
      </c>
      <c r="AE130" s="27">
        <f t="shared" si="10"/>
        <v>0.74325333333333321</v>
      </c>
      <c r="AF130" s="27">
        <f t="shared" si="11"/>
        <v>0.67857000000000001</v>
      </c>
      <c r="AG130" s="27">
        <f t="shared" si="12"/>
        <v>0.79702000000000006</v>
      </c>
      <c r="AH130" s="27">
        <f t="shared" si="13"/>
        <v>0.75417000000000001</v>
      </c>
    </row>
    <row r="131" spans="1:34" s="16" customFormat="1" ht="78.75" x14ac:dyDescent="0.25">
      <c r="A131" s="28">
        <v>126</v>
      </c>
      <c r="B131" s="19" t="s">
        <v>978</v>
      </c>
      <c r="C131" s="19" t="s">
        <v>979</v>
      </c>
      <c r="D131" s="19" t="s">
        <v>980</v>
      </c>
      <c r="E131" s="62">
        <v>141.45002500000001</v>
      </c>
      <c r="F131" s="62">
        <v>35.616700000000002</v>
      </c>
      <c r="G131" s="62">
        <v>8.9</v>
      </c>
      <c r="H131" s="62">
        <v>9.0833499999999994</v>
      </c>
      <c r="I131" s="62">
        <v>9.2666500000000003</v>
      </c>
      <c r="J131" s="62">
        <v>8.3666999999999998</v>
      </c>
      <c r="K131" s="62">
        <v>62.316675000000004</v>
      </c>
      <c r="L131" s="62">
        <v>8.9666750000000004</v>
      </c>
      <c r="M131" s="62">
        <v>9.2166499999999996</v>
      </c>
      <c r="N131" s="62">
        <v>8.7166499999999996</v>
      </c>
      <c r="O131" s="62">
        <v>8.6333500000000001</v>
      </c>
      <c r="P131" s="62">
        <v>9.2166499999999996</v>
      </c>
      <c r="Q131" s="62">
        <v>8.9833499999999997</v>
      </c>
      <c r="R131" s="62">
        <v>8.5833499999999994</v>
      </c>
      <c r="S131" s="62">
        <v>18.149999999999999</v>
      </c>
      <c r="T131" s="62">
        <v>9.0166500000000003</v>
      </c>
      <c r="U131" s="62">
        <v>9.1333500000000001</v>
      </c>
      <c r="V131" s="62">
        <v>25.36665</v>
      </c>
      <c r="W131" s="62">
        <v>7.4333</v>
      </c>
      <c r="X131" s="62">
        <v>8.9833499999999997</v>
      </c>
      <c r="Y131" s="62">
        <v>8.9499999999999993</v>
      </c>
      <c r="AB131" s="27">
        <f t="shared" si="7"/>
        <v>0.90749999999999997</v>
      </c>
      <c r="AC131" s="27">
        <f t="shared" si="8"/>
        <v>0.90166500000000005</v>
      </c>
      <c r="AD131" s="27">
        <f t="shared" si="9"/>
        <v>0.91333500000000001</v>
      </c>
      <c r="AE131" s="27">
        <f t="shared" si="10"/>
        <v>0.84555500000000006</v>
      </c>
      <c r="AF131" s="27">
        <f t="shared" si="11"/>
        <v>0.74333000000000005</v>
      </c>
      <c r="AG131" s="27">
        <f t="shared" si="12"/>
        <v>0.89833499999999999</v>
      </c>
      <c r="AH131" s="27">
        <f t="shared" si="13"/>
        <v>0.89499999999999991</v>
      </c>
    </row>
    <row r="132" spans="1:34" s="16" customFormat="1" ht="78.75" x14ac:dyDescent="0.25">
      <c r="A132" s="28">
        <v>127</v>
      </c>
      <c r="B132" s="19" t="s">
        <v>981</v>
      </c>
      <c r="C132" s="19" t="s">
        <v>982</v>
      </c>
      <c r="D132" s="19" t="s">
        <v>983</v>
      </c>
      <c r="E132" s="62">
        <v>151.05705</v>
      </c>
      <c r="F132" s="62">
        <v>37.721699999999998</v>
      </c>
      <c r="G132" s="62">
        <v>9.4319000000000006</v>
      </c>
      <c r="H132" s="62">
        <v>9.4122000000000003</v>
      </c>
      <c r="I132" s="62">
        <v>9.4342000000000006</v>
      </c>
      <c r="J132" s="62">
        <v>9.4434000000000005</v>
      </c>
      <c r="K132" s="62">
        <v>65.841250000000002</v>
      </c>
      <c r="L132" s="62">
        <v>9.4093499999999999</v>
      </c>
      <c r="M132" s="62">
        <v>9.4238</v>
      </c>
      <c r="N132" s="62">
        <v>9.3879999999999999</v>
      </c>
      <c r="O132" s="62">
        <v>9.3994999999999997</v>
      </c>
      <c r="P132" s="62">
        <v>9.4273000000000007</v>
      </c>
      <c r="Q132" s="62">
        <v>9.3764000000000003</v>
      </c>
      <c r="R132" s="62">
        <v>9.4169</v>
      </c>
      <c r="S132" s="62">
        <v>19.0242</v>
      </c>
      <c r="T132" s="62">
        <v>9.5219000000000005</v>
      </c>
      <c r="U132" s="62">
        <v>9.5023</v>
      </c>
      <c r="V132" s="62">
        <v>28.469899999999999</v>
      </c>
      <c r="W132" s="62">
        <v>9.4076000000000004</v>
      </c>
      <c r="X132" s="62">
        <v>9.4815000000000005</v>
      </c>
      <c r="Y132" s="62">
        <v>9.5808</v>
      </c>
      <c r="AB132" s="27">
        <f t="shared" si="7"/>
        <v>0.95121000000000011</v>
      </c>
      <c r="AC132" s="27">
        <f t="shared" si="8"/>
        <v>0.95219000000000009</v>
      </c>
      <c r="AD132" s="27">
        <f t="shared" si="9"/>
        <v>0.95023000000000002</v>
      </c>
      <c r="AE132" s="27">
        <f t="shared" si="10"/>
        <v>0.9489966666666666</v>
      </c>
      <c r="AF132" s="27">
        <f t="shared" si="11"/>
        <v>0.94076000000000004</v>
      </c>
      <c r="AG132" s="27">
        <f t="shared" si="12"/>
        <v>0.94815000000000005</v>
      </c>
      <c r="AH132" s="27">
        <f t="shared" si="13"/>
        <v>0.95808000000000004</v>
      </c>
    </row>
    <row r="133" spans="1:34" s="16" customFormat="1" ht="78.75" x14ac:dyDescent="0.25">
      <c r="A133" s="28">
        <v>128</v>
      </c>
      <c r="B133" s="19" t="s">
        <v>984</v>
      </c>
      <c r="C133" s="19" t="s">
        <v>985</v>
      </c>
      <c r="D133" s="19" t="s">
        <v>986</v>
      </c>
      <c r="E133" s="62">
        <v>135.22795000000002</v>
      </c>
      <c r="F133" s="62">
        <v>33.348599999999998</v>
      </c>
      <c r="G133" s="62">
        <v>8.1095000000000006</v>
      </c>
      <c r="H133" s="62">
        <v>8.4835999999999991</v>
      </c>
      <c r="I133" s="62">
        <v>8.3430999999999997</v>
      </c>
      <c r="J133" s="62">
        <v>8.4123999999999999</v>
      </c>
      <c r="K133" s="62">
        <v>59.091150000000006</v>
      </c>
      <c r="L133" s="62">
        <v>8.3430500000000016</v>
      </c>
      <c r="M133" s="62">
        <v>8.4178999999999995</v>
      </c>
      <c r="N133" s="62">
        <v>8.4489000000000001</v>
      </c>
      <c r="O133" s="62">
        <v>8.3832000000000004</v>
      </c>
      <c r="P133" s="62">
        <v>8.5584000000000007</v>
      </c>
      <c r="Q133" s="62">
        <v>8.5401000000000007</v>
      </c>
      <c r="R133" s="62">
        <v>8.3995999999999995</v>
      </c>
      <c r="S133" s="62">
        <v>16.989000000000001</v>
      </c>
      <c r="T133" s="62">
        <v>8.5182000000000002</v>
      </c>
      <c r="U133" s="62">
        <v>8.4708000000000006</v>
      </c>
      <c r="V133" s="62">
        <v>25.799199999999999</v>
      </c>
      <c r="W133" s="62">
        <v>8.4178999999999995</v>
      </c>
      <c r="X133" s="62">
        <v>8.5984999999999996</v>
      </c>
      <c r="Y133" s="62">
        <v>8.7827999999999999</v>
      </c>
      <c r="AB133" s="27">
        <f t="shared" si="7"/>
        <v>0.84945000000000004</v>
      </c>
      <c r="AC133" s="27">
        <f t="shared" si="8"/>
        <v>0.85182000000000002</v>
      </c>
      <c r="AD133" s="27">
        <f t="shared" si="9"/>
        <v>0.84708000000000006</v>
      </c>
      <c r="AE133" s="27">
        <f t="shared" si="10"/>
        <v>0.85997333333333315</v>
      </c>
      <c r="AF133" s="27">
        <f t="shared" si="11"/>
        <v>0.84178999999999993</v>
      </c>
      <c r="AG133" s="27">
        <f t="shared" si="12"/>
        <v>0.85985</v>
      </c>
      <c r="AH133" s="27">
        <f t="shared" si="13"/>
        <v>0.87827999999999995</v>
      </c>
    </row>
    <row r="134" spans="1:34" s="16" customFormat="1" ht="78.75" x14ac:dyDescent="0.25">
      <c r="A134" s="28">
        <v>129</v>
      </c>
      <c r="B134" s="19" t="s">
        <v>987</v>
      </c>
      <c r="C134" s="19" t="s">
        <v>988</v>
      </c>
      <c r="D134" s="19" t="s">
        <v>989</v>
      </c>
      <c r="E134" s="62">
        <v>151.0333</v>
      </c>
      <c r="F134" s="62">
        <v>37.144450000000006</v>
      </c>
      <c r="G134" s="62">
        <v>9.6778000000000013</v>
      </c>
      <c r="H134" s="62">
        <v>8.6889000000000003</v>
      </c>
      <c r="I134" s="62">
        <v>9.2444500000000005</v>
      </c>
      <c r="J134" s="62">
        <v>9.5333000000000006</v>
      </c>
      <c r="K134" s="62">
        <v>66.111149999999995</v>
      </c>
      <c r="L134" s="62">
        <v>9.3110999999999997</v>
      </c>
      <c r="M134" s="62">
        <v>9.0888999999999989</v>
      </c>
      <c r="N134" s="62">
        <v>9.6333500000000001</v>
      </c>
      <c r="O134" s="62">
        <v>9.5888999999999989</v>
      </c>
      <c r="P134" s="62">
        <v>9.7666500000000003</v>
      </c>
      <c r="Q134" s="62">
        <v>9.6889000000000003</v>
      </c>
      <c r="R134" s="62">
        <v>9.0333500000000004</v>
      </c>
      <c r="S134" s="62">
        <v>19.411099999999998</v>
      </c>
      <c r="T134" s="62">
        <v>9.7111000000000001</v>
      </c>
      <c r="U134" s="62">
        <v>9.6999999999999993</v>
      </c>
      <c r="V134" s="62">
        <v>28.366599999999998</v>
      </c>
      <c r="W134" s="62">
        <v>9.0443999999999996</v>
      </c>
      <c r="X134" s="62">
        <v>9.6</v>
      </c>
      <c r="Y134" s="62">
        <v>9.7222000000000008</v>
      </c>
      <c r="AB134" s="27">
        <f t="shared" si="7"/>
        <v>0.97055500000000006</v>
      </c>
      <c r="AC134" s="27">
        <f t="shared" si="8"/>
        <v>0.97111000000000003</v>
      </c>
      <c r="AD134" s="27">
        <f t="shared" si="9"/>
        <v>0.97</v>
      </c>
      <c r="AE134" s="27">
        <f t="shared" si="10"/>
        <v>0.94555333333333336</v>
      </c>
      <c r="AF134" s="27">
        <f t="shared" si="11"/>
        <v>0.90443999999999991</v>
      </c>
      <c r="AG134" s="27">
        <f t="shared" si="12"/>
        <v>0.96</v>
      </c>
      <c r="AH134" s="27">
        <f t="shared" si="13"/>
        <v>0.97222000000000008</v>
      </c>
    </row>
    <row r="135" spans="1:34" s="16" customFormat="1" ht="78.75" x14ac:dyDescent="0.25">
      <c r="A135" s="28">
        <v>130</v>
      </c>
      <c r="B135" s="19" t="s">
        <v>990</v>
      </c>
      <c r="C135" s="19" t="s">
        <v>991</v>
      </c>
      <c r="D135" s="19" t="s">
        <v>992</v>
      </c>
      <c r="E135" s="62">
        <v>115.583275</v>
      </c>
      <c r="F135" s="62">
        <v>35.499949999999998</v>
      </c>
      <c r="G135" s="62">
        <v>8</v>
      </c>
      <c r="H135" s="62">
        <v>9</v>
      </c>
      <c r="I135" s="62">
        <v>9.1666500000000006</v>
      </c>
      <c r="J135" s="62">
        <v>9.3332999999999995</v>
      </c>
      <c r="K135" s="62">
        <v>41.083324999999995</v>
      </c>
      <c r="L135" s="62">
        <v>5.9166749999999997</v>
      </c>
      <c r="M135" s="62">
        <v>5.8333500000000003</v>
      </c>
      <c r="N135" s="62">
        <v>5.6666499999999997</v>
      </c>
      <c r="O135" s="62">
        <v>4.5</v>
      </c>
      <c r="P135" s="62">
        <v>7.3333500000000003</v>
      </c>
      <c r="Q135" s="62">
        <v>6.1666499999999997</v>
      </c>
      <c r="R135" s="62">
        <v>5.6666499999999997</v>
      </c>
      <c r="S135" s="62">
        <v>17.833349999999999</v>
      </c>
      <c r="T135" s="62">
        <v>8.8333499999999994</v>
      </c>
      <c r="U135" s="62">
        <v>9</v>
      </c>
      <c r="V135" s="62">
        <v>21.166650000000001</v>
      </c>
      <c r="W135" s="62">
        <v>8.3332999999999995</v>
      </c>
      <c r="X135" s="62">
        <v>8.5</v>
      </c>
      <c r="Y135" s="62">
        <v>4.3333500000000003</v>
      </c>
      <c r="AB135" s="27">
        <f t="shared" ref="AB135:AB149" si="14">AVERAGE(AC135:AD135)</f>
        <v>0.89166750000000006</v>
      </c>
      <c r="AC135" s="27">
        <f t="shared" ref="AC135:AC149" si="15">ABS(T135/10)</f>
        <v>0.88333499999999998</v>
      </c>
      <c r="AD135" s="27">
        <f t="shared" ref="AD135:AD149" si="16">ABS(U135/10)</f>
        <v>0.9</v>
      </c>
      <c r="AE135" s="27">
        <f t="shared" ref="AE135:AE149" si="17">AVERAGE(AF135:AH135)</f>
        <v>0.70555499999999993</v>
      </c>
      <c r="AF135" s="27">
        <f t="shared" ref="AF135:AF149" si="18">ABS(W135/10)</f>
        <v>0.8333299999999999</v>
      </c>
      <c r="AG135" s="27">
        <f t="shared" ref="AG135:AG149" si="19">ABS(X135/10)</f>
        <v>0.85</v>
      </c>
      <c r="AH135" s="27">
        <f t="shared" ref="AH135:AH149" si="20">ABS(Y135/10)</f>
        <v>0.43333500000000003</v>
      </c>
    </row>
    <row r="136" spans="1:34" s="16" customFormat="1" ht="78.75" x14ac:dyDescent="0.25">
      <c r="A136" s="28">
        <v>131</v>
      </c>
      <c r="B136" s="19" t="s">
        <v>993</v>
      </c>
      <c r="C136" s="19" t="s">
        <v>994</v>
      </c>
      <c r="D136" s="19" t="s">
        <v>995</v>
      </c>
      <c r="E136" s="62">
        <v>136.18180000000001</v>
      </c>
      <c r="F136" s="62">
        <v>35.909100000000002</v>
      </c>
      <c r="G136" s="62">
        <v>8.9091000000000005</v>
      </c>
      <c r="H136" s="62">
        <v>8.7272999999999996</v>
      </c>
      <c r="I136" s="62">
        <v>9.2727000000000004</v>
      </c>
      <c r="J136" s="62">
        <v>9</v>
      </c>
      <c r="K136" s="62">
        <v>58</v>
      </c>
      <c r="L136" s="62">
        <v>7.9091000000000005</v>
      </c>
      <c r="M136" s="62">
        <v>8.5455000000000005</v>
      </c>
      <c r="N136" s="62">
        <v>8.1818000000000008</v>
      </c>
      <c r="O136" s="62">
        <v>8.2727000000000004</v>
      </c>
      <c r="P136" s="62">
        <v>8.7272999999999996</v>
      </c>
      <c r="Q136" s="62">
        <v>8.2727000000000004</v>
      </c>
      <c r="R136" s="62">
        <v>8.0908999999999995</v>
      </c>
      <c r="S136" s="62">
        <v>16.908999999999999</v>
      </c>
      <c r="T136" s="62">
        <v>8.4544999999999995</v>
      </c>
      <c r="U136" s="62">
        <v>8.4544999999999995</v>
      </c>
      <c r="V136" s="62">
        <v>25.363700000000001</v>
      </c>
      <c r="W136" s="62">
        <v>7.1818</v>
      </c>
      <c r="X136" s="62">
        <v>8.6364000000000001</v>
      </c>
      <c r="Y136" s="62">
        <v>9.5455000000000005</v>
      </c>
      <c r="AB136" s="27">
        <f t="shared" si="14"/>
        <v>0.84544999999999992</v>
      </c>
      <c r="AC136" s="27">
        <f t="shared" si="15"/>
        <v>0.84544999999999992</v>
      </c>
      <c r="AD136" s="27">
        <f t="shared" si="16"/>
        <v>0.84544999999999992</v>
      </c>
      <c r="AE136" s="27">
        <f t="shared" si="17"/>
        <v>0.84545666666666663</v>
      </c>
      <c r="AF136" s="27">
        <f t="shared" si="18"/>
        <v>0.71818000000000004</v>
      </c>
      <c r="AG136" s="27">
        <f t="shared" si="19"/>
        <v>0.86363999999999996</v>
      </c>
      <c r="AH136" s="27">
        <f t="shared" si="20"/>
        <v>0.95455000000000001</v>
      </c>
    </row>
    <row r="137" spans="1:34" s="16" customFormat="1" ht="78.75" x14ac:dyDescent="0.25">
      <c r="A137" s="28">
        <v>132</v>
      </c>
      <c r="B137" s="19" t="s">
        <v>996</v>
      </c>
      <c r="C137" s="19" t="s">
        <v>997</v>
      </c>
      <c r="D137" s="19" t="s">
        <v>998</v>
      </c>
      <c r="E137" s="62">
        <v>129.63487499999999</v>
      </c>
      <c r="F137" s="62">
        <v>33.282883333333331</v>
      </c>
      <c r="G137" s="62">
        <v>8.358666666666668</v>
      </c>
      <c r="H137" s="62">
        <v>8.2662499999999994</v>
      </c>
      <c r="I137" s="62">
        <v>8.073266666666667</v>
      </c>
      <c r="J137" s="62">
        <v>8.5846999999999998</v>
      </c>
      <c r="K137" s="62">
        <v>55.874258333333337</v>
      </c>
      <c r="L137" s="62">
        <v>8.2466083333333344</v>
      </c>
      <c r="M137" s="62">
        <v>7.5266999999999999</v>
      </c>
      <c r="N137" s="62">
        <v>7.9748833333333327</v>
      </c>
      <c r="O137" s="62">
        <v>8.0206833333333343</v>
      </c>
      <c r="P137" s="62">
        <v>8.2683833333333343</v>
      </c>
      <c r="Q137" s="62">
        <v>8.2906000000000013</v>
      </c>
      <c r="R137" s="62">
        <v>7.5464000000000002</v>
      </c>
      <c r="S137" s="62">
        <v>15.897349999999999</v>
      </c>
      <c r="T137" s="62">
        <v>7.93215</v>
      </c>
      <c r="U137" s="62">
        <v>7.9652000000000003</v>
      </c>
      <c r="V137" s="62">
        <v>24.580383333333334</v>
      </c>
      <c r="W137" s="62">
        <v>8.8560999999999996</v>
      </c>
      <c r="X137" s="62">
        <v>7.9263500000000002</v>
      </c>
      <c r="Y137" s="62">
        <v>7.7979333333333329</v>
      </c>
      <c r="AB137" s="27">
        <f t="shared" si="14"/>
        <v>0.79486750000000006</v>
      </c>
      <c r="AC137" s="27">
        <f t="shared" si="15"/>
        <v>0.793215</v>
      </c>
      <c r="AD137" s="27">
        <f t="shared" si="16"/>
        <v>0.79652000000000001</v>
      </c>
      <c r="AE137" s="27">
        <f t="shared" si="17"/>
        <v>0.81934611111111122</v>
      </c>
      <c r="AF137" s="27">
        <f t="shared" si="18"/>
        <v>0.88561000000000001</v>
      </c>
      <c r="AG137" s="27">
        <f t="shared" si="19"/>
        <v>0.79263499999999998</v>
      </c>
      <c r="AH137" s="27">
        <f t="shared" si="20"/>
        <v>0.77979333333333334</v>
      </c>
    </row>
    <row r="138" spans="1:34" s="16" customFormat="1" ht="78.75" x14ac:dyDescent="0.25">
      <c r="A138" s="28">
        <v>133</v>
      </c>
      <c r="B138" s="19" t="s">
        <v>999</v>
      </c>
      <c r="C138" s="19" t="s">
        <v>1000</v>
      </c>
      <c r="D138" s="19" t="s">
        <v>1001</v>
      </c>
      <c r="E138" s="62">
        <v>136.81270000000001</v>
      </c>
      <c r="F138" s="62">
        <v>34.035800000000002</v>
      </c>
      <c r="G138" s="62">
        <v>8.1607000000000003</v>
      </c>
      <c r="H138" s="62">
        <v>8.6012000000000004</v>
      </c>
      <c r="I138" s="62">
        <v>8.5178999999999991</v>
      </c>
      <c r="J138" s="62">
        <v>8.7560000000000002</v>
      </c>
      <c r="K138" s="62">
        <v>59.401800000000009</v>
      </c>
      <c r="L138" s="62">
        <v>8.4494000000000007</v>
      </c>
      <c r="M138" s="62">
        <v>8.3928999999999991</v>
      </c>
      <c r="N138" s="62">
        <v>8.4821000000000009</v>
      </c>
      <c r="O138" s="62">
        <v>8.375</v>
      </c>
      <c r="P138" s="62">
        <v>8.5774000000000008</v>
      </c>
      <c r="Q138" s="62">
        <v>8.6189999999999998</v>
      </c>
      <c r="R138" s="62">
        <v>8.5060000000000002</v>
      </c>
      <c r="S138" s="62">
        <v>17.422699999999999</v>
      </c>
      <c r="T138" s="62">
        <v>8.6310000000000002</v>
      </c>
      <c r="U138" s="62">
        <v>8.7917000000000005</v>
      </c>
      <c r="V138" s="62">
        <v>25.952399999999997</v>
      </c>
      <c r="W138" s="62">
        <v>8.5774000000000008</v>
      </c>
      <c r="X138" s="62">
        <v>8.6071000000000009</v>
      </c>
      <c r="Y138" s="62">
        <v>8.7678999999999991</v>
      </c>
      <c r="AB138" s="27">
        <f t="shared" si="14"/>
        <v>0.87113499999999999</v>
      </c>
      <c r="AC138" s="27">
        <f t="shared" si="15"/>
        <v>0.86309999999999998</v>
      </c>
      <c r="AD138" s="27">
        <f t="shared" si="16"/>
        <v>0.87917000000000001</v>
      </c>
      <c r="AE138" s="27">
        <f t="shared" si="17"/>
        <v>0.86508000000000018</v>
      </c>
      <c r="AF138" s="27">
        <f t="shared" si="18"/>
        <v>0.85774000000000006</v>
      </c>
      <c r="AG138" s="27">
        <f t="shared" si="19"/>
        <v>0.86071000000000009</v>
      </c>
      <c r="AH138" s="27">
        <f t="shared" si="20"/>
        <v>0.87678999999999996</v>
      </c>
    </row>
    <row r="139" spans="1:34" s="16" customFormat="1" ht="78.75" x14ac:dyDescent="0.25">
      <c r="A139" s="28">
        <v>134</v>
      </c>
      <c r="B139" s="19" t="s">
        <v>1002</v>
      </c>
      <c r="C139" s="19" t="s">
        <v>1003</v>
      </c>
      <c r="D139" s="19" t="s">
        <v>1004</v>
      </c>
      <c r="E139" s="62">
        <v>125.50562500000001</v>
      </c>
      <c r="F139" s="62">
        <v>33.011299999999999</v>
      </c>
      <c r="G139" s="62">
        <v>8.8232999999999997</v>
      </c>
      <c r="H139" s="62">
        <v>8.0564</v>
      </c>
      <c r="I139" s="62">
        <v>8.8157999999999994</v>
      </c>
      <c r="J139" s="62">
        <v>7.3158000000000003</v>
      </c>
      <c r="K139" s="62">
        <v>51.325175000000002</v>
      </c>
      <c r="L139" s="62">
        <v>7.8627750000000001</v>
      </c>
      <c r="M139" s="62">
        <v>7.3985000000000003</v>
      </c>
      <c r="N139" s="62">
        <v>7.2519</v>
      </c>
      <c r="O139" s="62">
        <v>8.5450999999999997</v>
      </c>
      <c r="P139" s="62">
        <v>9.0676500000000004</v>
      </c>
      <c r="Q139" s="62">
        <v>7.9173</v>
      </c>
      <c r="R139" s="62">
        <v>3.2819500000000001</v>
      </c>
      <c r="S139" s="62">
        <v>17.537599999999998</v>
      </c>
      <c r="T139" s="62">
        <v>8.8458500000000004</v>
      </c>
      <c r="U139" s="62">
        <v>8.691749999999999</v>
      </c>
      <c r="V139" s="62">
        <v>23.631550000000001</v>
      </c>
      <c r="W139" s="62">
        <v>6.9248000000000003</v>
      </c>
      <c r="X139" s="62">
        <v>8.0826999999999991</v>
      </c>
      <c r="Y139" s="62">
        <v>8.6240500000000004</v>
      </c>
      <c r="AB139" s="27">
        <f t="shared" si="14"/>
        <v>0.87687999999999999</v>
      </c>
      <c r="AC139" s="27">
        <f t="shared" si="15"/>
        <v>0.88458500000000007</v>
      </c>
      <c r="AD139" s="27">
        <f t="shared" si="16"/>
        <v>0.86917499999999992</v>
      </c>
      <c r="AE139" s="27">
        <f t="shared" si="17"/>
        <v>0.7877183333333333</v>
      </c>
      <c r="AF139" s="27">
        <f t="shared" si="18"/>
        <v>0.69247999999999998</v>
      </c>
      <c r="AG139" s="27">
        <f t="shared" si="19"/>
        <v>0.80826999999999993</v>
      </c>
      <c r="AH139" s="27">
        <f t="shared" si="20"/>
        <v>0.86240500000000009</v>
      </c>
    </row>
    <row r="140" spans="1:34" s="16" customFormat="1" ht="78.75" x14ac:dyDescent="0.25">
      <c r="A140" s="28">
        <v>135</v>
      </c>
      <c r="B140" s="19" t="s">
        <v>1005</v>
      </c>
      <c r="C140" s="19" t="s">
        <v>1006</v>
      </c>
      <c r="D140" s="19" t="s">
        <v>1007</v>
      </c>
      <c r="E140" s="62">
        <v>115.93340000000001</v>
      </c>
      <c r="F140" s="62">
        <v>28.666699999999999</v>
      </c>
      <c r="G140" s="62">
        <v>6.4</v>
      </c>
      <c r="H140" s="62">
        <v>7.2667000000000002</v>
      </c>
      <c r="I140" s="62">
        <v>7.6</v>
      </c>
      <c r="J140" s="62">
        <v>7.4</v>
      </c>
      <c r="K140" s="62">
        <v>49.866700000000002</v>
      </c>
      <c r="L140" s="62">
        <v>7.1333000000000002</v>
      </c>
      <c r="M140" s="62">
        <v>6.8666999999999998</v>
      </c>
      <c r="N140" s="62">
        <v>7.6666999999999996</v>
      </c>
      <c r="O140" s="62">
        <v>7.3333000000000004</v>
      </c>
      <c r="P140" s="62">
        <v>6.9333</v>
      </c>
      <c r="Q140" s="62">
        <v>6.8666999999999998</v>
      </c>
      <c r="R140" s="62">
        <v>7.0667</v>
      </c>
      <c r="S140" s="62">
        <v>15.399999999999999</v>
      </c>
      <c r="T140" s="62">
        <v>7.7332999999999998</v>
      </c>
      <c r="U140" s="62">
        <v>7.6666999999999996</v>
      </c>
      <c r="V140" s="62">
        <v>22</v>
      </c>
      <c r="W140" s="62">
        <v>6.8</v>
      </c>
      <c r="X140" s="62">
        <v>7.7332999999999998</v>
      </c>
      <c r="Y140" s="62">
        <v>7.4667000000000003</v>
      </c>
      <c r="AB140" s="27">
        <f t="shared" si="14"/>
        <v>0.77</v>
      </c>
      <c r="AC140" s="27">
        <f t="shared" si="15"/>
        <v>0.77332999999999996</v>
      </c>
      <c r="AD140" s="27">
        <f t="shared" si="16"/>
        <v>0.76666999999999996</v>
      </c>
      <c r="AE140" s="27">
        <f t="shared" si="17"/>
        <v>0.73333333333333328</v>
      </c>
      <c r="AF140" s="27">
        <f t="shared" si="18"/>
        <v>0.67999999999999994</v>
      </c>
      <c r="AG140" s="27">
        <f t="shared" si="19"/>
        <v>0.77332999999999996</v>
      </c>
      <c r="AH140" s="27">
        <f t="shared" si="20"/>
        <v>0.74667000000000006</v>
      </c>
    </row>
    <row r="141" spans="1:34" s="16" customFormat="1" ht="78.75" x14ac:dyDescent="0.25">
      <c r="A141" s="28">
        <v>136</v>
      </c>
      <c r="B141" s="19" t="s">
        <v>1008</v>
      </c>
      <c r="C141" s="19" t="s">
        <v>1009</v>
      </c>
      <c r="D141" s="19" t="s">
        <v>1010</v>
      </c>
      <c r="E141" s="62">
        <v>98.785650000000004</v>
      </c>
      <c r="F141" s="62">
        <v>22.4285</v>
      </c>
      <c r="G141" s="62">
        <v>5.8571</v>
      </c>
      <c r="H141" s="62">
        <v>5</v>
      </c>
      <c r="I141" s="62">
        <v>5.8571</v>
      </c>
      <c r="J141" s="62">
        <v>5.7142999999999997</v>
      </c>
      <c r="K141" s="62">
        <v>43.071449999999999</v>
      </c>
      <c r="L141" s="62">
        <v>5.9285499999999995</v>
      </c>
      <c r="M141" s="62">
        <v>6.1429</v>
      </c>
      <c r="N141" s="62">
        <v>4.8571</v>
      </c>
      <c r="O141" s="62">
        <v>5.4286000000000003</v>
      </c>
      <c r="P141" s="62">
        <v>7.7142999999999997</v>
      </c>
      <c r="Q141" s="62">
        <v>7</v>
      </c>
      <c r="R141" s="62">
        <v>6</v>
      </c>
      <c r="S141" s="62">
        <v>13.714300000000001</v>
      </c>
      <c r="T141" s="62">
        <v>6.2857000000000003</v>
      </c>
      <c r="U141" s="62">
        <v>7.4286000000000003</v>
      </c>
      <c r="V141" s="62">
        <v>19.571400000000001</v>
      </c>
      <c r="W141" s="62">
        <v>6.1429</v>
      </c>
      <c r="X141" s="62">
        <v>6.8571</v>
      </c>
      <c r="Y141" s="62">
        <v>6.5713999999999997</v>
      </c>
      <c r="AB141" s="27">
        <f t="shared" si="14"/>
        <v>0.68571500000000007</v>
      </c>
      <c r="AC141" s="27">
        <f t="shared" si="15"/>
        <v>0.62857000000000007</v>
      </c>
      <c r="AD141" s="27">
        <f t="shared" si="16"/>
        <v>0.74286000000000008</v>
      </c>
      <c r="AE141" s="27">
        <f t="shared" si="17"/>
        <v>0.65237999999999996</v>
      </c>
      <c r="AF141" s="27">
        <f t="shared" si="18"/>
        <v>0.61429</v>
      </c>
      <c r="AG141" s="27">
        <f t="shared" si="19"/>
        <v>0.68571000000000004</v>
      </c>
      <c r="AH141" s="27">
        <f t="shared" si="20"/>
        <v>0.65713999999999995</v>
      </c>
    </row>
    <row r="142" spans="1:34" s="16" customFormat="1" ht="78.75" x14ac:dyDescent="0.25">
      <c r="A142" s="28">
        <v>137</v>
      </c>
      <c r="B142" s="19" t="s">
        <v>1011</v>
      </c>
      <c r="C142" s="19" t="s">
        <v>1012</v>
      </c>
      <c r="D142" s="19" t="s">
        <v>1013</v>
      </c>
      <c r="E142" s="62">
        <v>133.22319999999999</v>
      </c>
      <c r="F142" s="62">
        <v>33.254400000000004</v>
      </c>
      <c r="G142" s="62">
        <v>8.2097999999999995</v>
      </c>
      <c r="H142" s="62">
        <v>8.3079999999999998</v>
      </c>
      <c r="I142" s="62">
        <v>8.375</v>
      </c>
      <c r="J142" s="62">
        <v>8.3615999999999993</v>
      </c>
      <c r="K142" s="62">
        <v>57.352699999999999</v>
      </c>
      <c r="L142" s="62">
        <v>8.3035999999999994</v>
      </c>
      <c r="M142" s="62">
        <v>7.9286000000000003</v>
      </c>
      <c r="N142" s="62">
        <v>8.3079999999999998</v>
      </c>
      <c r="O142" s="62">
        <v>8.3482000000000003</v>
      </c>
      <c r="P142" s="62">
        <v>8.5847999999999995</v>
      </c>
      <c r="Q142" s="62">
        <v>8.2277000000000005</v>
      </c>
      <c r="R142" s="62">
        <v>7.6517999999999997</v>
      </c>
      <c r="S142" s="62">
        <v>17.125</v>
      </c>
      <c r="T142" s="62">
        <v>8.5402000000000005</v>
      </c>
      <c r="U142" s="62">
        <v>8.5847999999999995</v>
      </c>
      <c r="V142" s="62">
        <v>25.491099999999996</v>
      </c>
      <c r="W142" s="62">
        <v>8.3347999999999995</v>
      </c>
      <c r="X142" s="62">
        <v>8.4910999999999994</v>
      </c>
      <c r="Y142" s="62">
        <v>8.6652000000000005</v>
      </c>
      <c r="AB142" s="27">
        <f t="shared" si="14"/>
        <v>0.85624999999999996</v>
      </c>
      <c r="AC142" s="27">
        <f t="shared" si="15"/>
        <v>0.85402</v>
      </c>
      <c r="AD142" s="27">
        <f t="shared" si="16"/>
        <v>0.85847999999999991</v>
      </c>
      <c r="AE142" s="27">
        <f t="shared" si="17"/>
        <v>0.84970333333333325</v>
      </c>
      <c r="AF142" s="27">
        <f t="shared" si="18"/>
        <v>0.83348</v>
      </c>
      <c r="AG142" s="27">
        <f t="shared" si="19"/>
        <v>0.84910999999999992</v>
      </c>
      <c r="AH142" s="27">
        <f t="shared" si="20"/>
        <v>0.86652000000000007</v>
      </c>
    </row>
    <row r="143" spans="1:34" s="16" customFormat="1" ht="78.75" x14ac:dyDescent="0.25">
      <c r="A143" s="28">
        <v>138</v>
      </c>
      <c r="B143" s="19" t="s">
        <v>1014</v>
      </c>
      <c r="C143" s="19" t="s">
        <v>1015</v>
      </c>
      <c r="D143" s="19" t="s">
        <v>1016</v>
      </c>
      <c r="E143" s="62">
        <v>147.8603</v>
      </c>
      <c r="F143" s="62">
        <v>36.907000000000004</v>
      </c>
      <c r="G143" s="62">
        <v>9.1562000000000001</v>
      </c>
      <c r="H143" s="62">
        <v>9.2634000000000007</v>
      </c>
      <c r="I143" s="62">
        <v>9.2461000000000002</v>
      </c>
      <c r="J143" s="62">
        <v>9.2413000000000007</v>
      </c>
      <c r="K143" s="62">
        <v>64.492800000000003</v>
      </c>
      <c r="L143" s="62">
        <v>9.1869000000000014</v>
      </c>
      <c r="M143" s="62">
        <v>9.3107000000000006</v>
      </c>
      <c r="N143" s="62">
        <v>9.2349999999999994</v>
      </c>
      <c r="O143" s="62">
        <v>9.1719000000000008</v>
      </c>
      <c r="P143" s="62">
        <v>9.2144999999999992</v>
      </c>
      <c r="Q143" s="62">
        <v>9.1987000000000005</v>
      </c>
      <c r="R143" s="62">
        <v>9.1751000000000005</v>
      </c>
      <c r="S143" s="62">
        <v>18.482600000000001</v>
      </c>
      <c r="T143" s="62">
        <v>9.2192000000000007</v>
      </c>
      <c r="U143" s="62">
        <v>9.2634000000000007</v>
      </c>
      <c r="V143" s="62">
        <v>27.977899999999998</v>
      </c>
      <c r="W143" s="62">
        <v>9.2775999999999996</v>
      </c>
      <c r="X143" s="62">
        <v>9.3043999999999993</v>
      </c>
      <c r="Y143" s="62">
        <v>9.3958999999999993</v>
      </c>
      <c r="AB143" s="27">
        <f t="shared" si="14"/>
        <v>0.92413000000000012</v>
      </c>
      <c r="AC143" s="27">
        <f t="shared" si="15"/>
        <v>0.92192000000000007</v>
      </c>
      <c r="AD143" s="27">
        <f t="shared" si="16"/>
        <v>0.92634000000000005</v>
      </c>
      <c r="AE143" s="27">
        <f t="shared" si="17"/>
        <v>0.93259666666666663</v>
      </c>
      <c r="AF143" s="27">
        <f t="shared" si="18"/>
        <v>0.92775999999999992</v>
      </c>
      <c r="AG143" s="27">
        <f t="shared" si="19"/>
        <v>0.93043999999999993</v>
      </c>
      <c r="AH143" s="27">
        <f t="shared" si="20"/>
        <v>0.93958999999999993</v>
      </c>
    </row>
    <row r="144" spans="1:34" s="16" customFormat="1" ht="78.75" x14ac:dyDescent="0.25">
      <c r="A144" s="28">
        <v>139</v>
      </c>
      <c r="B144" s="19" t="s">
        <v>1017</v>
      </c>
      <c r="C144" s="19" t="s">
        <v>1018</v>
      </c>
      <c r="D144" s="19" t="s">
        <v>1019</v>
      </c>
      <c r="E144" s="62">
        <v>112.82329999999999</v>
      </c>
      <c r="F144" s="62">
        <v>27.477600000000002</v>
      </c>
      <c r="G144" s="62">
        <v>6.5446999999999997</v>
      </c>
      <c r="H144" s="62">
        <v>7.1117999999999997</v>
      </c>
      <c r="I144" s="62">
        <v>6.9512</v>
      </c>
      <c r="J144" s="62">
        <v>6.8699000000000003</v>
      </c>
      <c r="K144" s="62">
        <v>48.502099999999992</v>
      </c>
      <c r="L144" s="62">
        <v>6.8109999999999999</v>
      </c>
      <c r="M144" s="62">
        <v>6.8495999999999997</v>
      </c>
      <c r="N144" s="62">
        <v>6.8739999999999997</v>
      </c>
      <c r="O144" s="62">
        <v>6.9227999999999996</v>
      </c>
      <c r="P144" s="62">
        <v>7.5955000000000004</v>
      </c>
      <c r="Q144" s="62">
        <v>6.8434999999999997</v>
      </c>
      <c r="R144" s="62">
        <v>6.6056999999999997</v>
      </c>
      <c r="S144" s="62">
        <v>14.933</v>
      </c>
      <c r="T144" s="62">
        <v>7.3719999999999999</v>
      </c>
      <c r="U144" s="62">
        <v>7.5609999999999999</v>
      </c>
      <c r="V144" s="62">
        <v>21.910600000000002</v>
      </c>
      <c r="W144" s="62">
        <v>6.6402000000000001</v>
      </c>
      <c r="X144" s="62">
        <v>7.4858000000000002</v>
      </c>
      <c r="Y144" s="62">
        <v>7.7846000000000002</v>
      </c>
      <c r="AB144" s="27">
        <f t="shared" si="14"/>
        <v>0.74665000000000004</v>
      </c>
      <c r="AC144" s="27">
        <f t="shared" si="15"/>
        <v>0.73719999999999997</v>
      </c>
      <c r="AD144" s="27">
        <f t="shared" si="16"/>
        <v>0.75609999999999999</v>
      </c>
      <c r="AE144" s="27">
        <f t="shared" si="17"/>
        <v>0.73035333333333341</v>
      </c>
      <c r="AF144" s="27">
        <f t="shared" si="18"/>
        <v>0.66402000000000005</v>
      </c>
      <c r="AG144" s="27">
        <f t="shared" si="19"/>
        <v>0.74858000000000002</v>
      </c>
      <c r="AH144" s="27">
        <f t="shared" si="20"/>
        <v>0.77846000000000004</v>
      </c>
    </row>
    <row r="145" spans="1:34" s="16" customFormat="1" ht="78.75" x14ac:dyDescent="0.25">
      <c r="A145" s="28">
        <v>140</v>
      </c>
      <c r="B145" s="19" t="s">
        <v>1020</v>
      </c>
      <c r="C145" s="19" t="s">
        <v>1021</v>
      </c>
      <c r="D145" s="19" t="s">
        <v>1022</v>
      </c>
      <c r="E145" s="62">
        <v>140.03880000000001</v>
      </c>
      <c r="F145" s="62">
        <v>37.466050000000003</v>
      </c>
      <c r="G145" s="62">
        <v>9.6358999999999995</v>
      </c>
      <c r="H145" s="62">
        <v>9.4223499999999998</v>
      </c>
      <c r="I145" s="62">
        <v>9.2135999999999996</v>
      </c>
      <c r="J145" s="62">
        <v>9.1942000000000004</v>
      </c>
      <c r="K145" s="62">
        <v>57.393149999999999</v>
      </c>
      <c r="L145" s="62">
        <v>8.7281499999999994</v>
      </c>
      <c r="M145" s="62">
        <v>7.6310500000000001</v>
      </c>
      <c r="N145" s="62">
        <v>7.6067999999999998</v>
      </c>
      <c r="O145" s="62">
        <v>8.4125999999999994</v>
      </c>
      <c r="P145" s="62">
        <v>9.3689499999999999</v>
      </c>
      <c r="Q145" s="62">
        <v>8.2378499999999999</v>
      </c>
      <c r="R145" s="62">
        <v>7.4077500000000001</v>
      </c>
      <c r="S145" s="62">
        <v>19.218450000000001</v>
      </c>
      <c r="T145" s="62">
        <v>9.6262000000000008</v>
      </c>
      <c r="U145" s="62">
        <v>9.5922499999999999</v>
      </c>
      <c r="V145" s="62">
        <v>25.96115</v>
      </c>
      <c r="W145" s="62">
        <v>7.3398000000000003</v>
      </c>
      <c r="X145" s="62">
        <v>9.4028999999999989</v>
      </c>
      <c r="Y145" s="62">
        <v>9.2184500000000007</v>
      </c>
      <c r="AB145" s="27">
        <f t="shared" si="14"/>
        <v>0.96092250000000001</v>
      </c>
      <c r="AC145" s="27">
        <f t="shared" si="15"/>
        <v>0.96262000000000003</v>
      </c>
      <c r="AD145" s="27">
        <f t="shared" si="16"/>
        <v>0.95922499999999999</v>
      </c>
      <c r="AE145" s="27">
        <f t="shared" si="17"/>
        <v>0.86537166666666676</v>
      </c>
      <c r="AF145" s="27">
        <f t="shared" si="18"/>
        <v>0.73398000000000008</v>
      </c>
      <c r="AG145" s="27">
        <f t="shared" si="19"/>
        <v>0.94028999999999985</v>
      </c>
      <c r="AH145" s="27">
        <f t="shared" si="20"/>
        <v>0.92184500000000003</v>
      </c>
    </row>
    <row r="146" spans="1:34" s="16" customFormat="1" ht="63" x14ac:dyDescent="0.25">
      <c r="A146" s="28">
        <v>141</v>
      </c>
      <c r="B146" s="19" t="s">
        <v>1023</v>
      </c>
      <c r="C146" s="19" t="s">
        <v>1024</v>
      </c>
      <c r="D146" s="19" t="s">
        <v>1025</v>
      </c>
      <c r="E146" s="62">
        <v>148.35714999999999</v>
      </c>
      <c r="F146" s="62">
        <v>39</v>
      </c>
      <c r="G146" s="62">
        <v>9.8571000000000009</v>
      </c>
      <c r="H146" s="62">
        <v>9.7142999999999997</v>
      </c>
      <c r="I146" s="62">
        <v>9.7142999999999997</v>
      </c>
      <c r="J146" s="62">
        <v>9.7142999999999997</v>
      </c>
      <c r="K146" s="62">
        <v>60.500050000000002</v>
      </c>
      <c r="L146" s="62">
        <v>8.3571500000000007</v>
      </c>
      <c r="M146" s="62">
        <v>8.4285999999999994</v>
      </c>
      <c r="N146" s="62">
        <v>9</v>
      </c>
      <c r="O146" s="62">
        <v>8.2857000000000003</v>
      </c>
      <c r="P146" s="62">
        <v>8.4285999999999994</v>
      </c>
      <c r="Q146" s="62">
        <v>9</v>
      </c>
      <c r="R146" s="62">
        <v>9</v>
      </c>
      <c r="S146" s="62">
        <v>19.714200000000002</v>
      </c>
      <c r="T146" s="62">
        <v>9.8571000000000009</v>
      </c>
      <c r="U146" s="62">
        <v>9.8571000000000009</v>
      </c>
      <c r="V146" s="62">
        <v>29.142899999999997</v>
      </c>
      <c r="W146" s="62">
        <v>9.1428999999999991</v>
      </c>
      <c r="X146" s="62">
        <v>10</v>
      </c>
      <c r="Y146" s="62">
        <v>10</v>
      </c>
      <c r="AB146" s="27">
        <f t="shared" si="14"/>
        <v>0.98571000000000009</v>
      </c>
      <c r="AC146" s="27">
        <f t="shared" si="15"/>
        <v>0.98571000000000009</v>
      </c>
      <c r="AD146" s="27">
        <f t="shared" si="16"/>
        <v>0.98571000000000009</v>
      </c>
      <c r="AE146" s="27">
        <f t="shared" si="17"/>
        <v>0.9714299999999999</v>
      </c>
      <c r="AF146" s="27">
        <f t="shared" si="18"/>
        <v>0.91428999999999994</v>
      </c>
      <c r="AG146" s="27">
        <f t="shared" si="19"/>
        <v>1</v>
      </c>
      <c r="AH146" s="27">
        <f t="shared" si="20"/>
        <v>1</v>
      </c>
    </row>
    <row r="147" spans="1:34" s="16" customFormat="1" ht="94.5" x14ac:dyDescent="0.25">
      <c r="A147" s="28">
        <v>142</v>
      </c>
      <c r="B147" s="19" t="s">
        <v>1026</v>
      </c>
      <c r="C147" s="19" t="s">
        <v>1027</v>
      </c>
      <c r="D147" s="19" t="s">
        <v>1028</v>
      </c>
      <c r="E147" s="62">
        <v>148.65977500000002</v>
      </c>
      <c r="F147" s="62">
        <v>37.197249999999997</v>
      </c>
      <c r="G147" s="62">
        <v>9.2111000000000001</v>
      </c>
      <c r="H147" s="62">
        <v>9.2083499999999994</v>
      </c>
      <c r="I147" s="62">
        <v>9.2721999999999998</v>
      </c>
      <c r="J147" s="62">
        <v>9.5055999999999994</v>
      </c>
      <c r="K147" s="62">
        <v>64.684725000000014</v>
      </c>
      <c r="L147" s="62">
        <v>9.015274999999999</v>
      </c>
      <c r="M147" s="62">
        <v>9.2888999999999999</v>
      </c>
      <c r="N147" s="62">
        <v>9.261099999999999</v>
      </c>
      <c r="O147" s="62">
        <v>9.2916500000000006</v>
      </c>
      <c r="P147" s="62">
        <v>9.3083500000000008</v>
      </c>
      <c r="Q147" s="62">
        <v>9.261099999999999</v>
      </c>
      <c r="R147" s="62">
        <v>9.2583500000000001</v>
      </c>
      <c r="S147" s="62">
        <v>18.602800000000002</v>
      </c>
      <c r="T147" s="62">
        <v>9.3000000000000007</v>
      </c>
      <c r="U147" s="62">
        <v>9.3028000000000013</v>
      </c>
      <c r="V147" s="62">
        <v>28.174999999999997</v>
      </c>
      <c r="W147" s="62">
        <v>8.9611000000000001</v>
      </c>
      <c r="X147" s="62">
        <v>9.3305499999999988</v>
      </c>
      <c r="Y147" s="62">
        <v>9.8833500000000001</v>
      </c>
      <c r="AB147" s="27">
        <f t="shared" si="14"/>
        <v>0.93014000000000008</v>
      </c>
      <c r="AC147" s="27">
        <f t="shared" si="15"/>
        <v>0.93</v>
      </c>
      <c r="AD147" s="27">
        <f t="shared" si="16"/>
        <v>0.93028000000000011</v>
      </c>
      <c r="AE147" s="27">
        <f t="shared" si="17"/>
        <v>0.93916666666666659</v>
      </c>
      <c r="AF147" s="27">
        <f t="shared" si="18"/>
        <v>0.89610999999999996</v>
      </c>
      <c r="AG147" s="27">
        <f t="shared" si="19"/>
        <v>0.93305499999999986</v>
      </c>
      <c r="AH147" s="27">
        <f t="shared" si="20"/>
        <v>0.98833499999999996</v>
      </c>
    </row>
    <row r="148" spans="1:34" s="16" customFormat="1" ht="63" x14ac:dyDescent="0.25">
      <c r="A148" s="28">
        <v>143</v>
      </c>
      <c r="B148" s="19" t="s">
        <v>1029</v>
      </c>
      <c r="C148" s="19" t="s">
        <v>1030</v>
      </c>
      <c r="D148" s="19" t="s">
        <v>1031</v>
      </c>
      <c r="E148" s="62">
        <v>132.278525</v>
      </c>
      <c r="F148" s="62">
        <v>34.32855</v>
      </c>
      <c r="G148" s="62">
        <v>8.8285499999999999</v>
      </c>
      <c r="H148" s="62">
        <v>8.3142999999999994</v>
      </c>
      <c r="I148" s="62">
        <v>9.1857000000000006</v>
      </c>
      <c r="J148" s="62">
        <v>8</v>
      </c>
      <c r="K148" s="62">
        <v>55.949974999999995</v>
      </c>
      <c r="L148" s="62">
        <v>8.0214250000000007</v>
      </c>
      <c r="M148" s="62">
        <v>8.2285500000000003</v>
      </c>
      <c r="N148" s="62">
        <v>8.5143000000000004</v>
      </c>
      <c r="O148" s="62">
        <v>8.9285499999999995</v>
      </c>
      <c r="P148" s="62">
        <v>9</v>
      </c>
      <c r="Q148" s="62">
        <v>7.5714500000000005</v>
      </c>
      <c r="R148" s="62">
        <v>5.6857000000000006</v>
      </c>
      <c r="S148" s="62">
        <v>16.657150000000001</v>
      </c>
      <c r="T148" s="62">
        <v>7.5714500000000005</v>
      </c>
      <c r="U148" s="62">
        <v>9.0856999999999992</v>
      </c>
      <c r="V148" s="62">
        <v>25.342849999999999</v>
      </c>
      <c r="W148" s="62">
        <v>7.4856999999999996</v>
      </c>
      <c r="X148" s="62">
        <v>8.8714499999999994</v>
      </c>
      <c r="Y148" s="62">
        <v>8.9856999999999996</v>
      </c>
      <c r="AB148" s="27">
        <f t="shared" si="14"/>
        <v>0.83285750000000003</v>
      </c>
      <c r="AC148" s="27">
        <f t="shared" si="15"/>
        <v>0.75714500000000007</v>
      </c>
      <c r="AD148" s="27">
        <f t="shared" si="16"/>
        <v>0.90856999999999988</v>
      </c>
      <c r="AE148" s="27">
        <f t="shared" si="17"/>
        <v>0.84476166666666652</v>
      </c>
      <c r="AF148" s="27">
        <f t="shared" si="18"/>
        <v>0.74856999999999996</v>
      </c>
      <c r="AG148" s="27">
        <f t="shared" si="19"/>
        <v>0.88714499999999996</v>
      </c>
      <c r="AH148" s="27">
        <f t="shared" si="20"/>
        <v>0.89856999999999998</v>
      </c>
    </row>
    <row r="149" spans="1:34" ht="120" x14ac:dyDescent="0.25">
      <c r="D149" s="101" t="s">
        <v>2045</v>
      </c>
      <c r="E149" s="101">
        <v>139.80000000000001</v>
      </c>
      <c r="F149" s="101">
        <v>37</v>
      </c>
      <c r="G149" s="101">
        <v>10</v>
      </c>
      <c r="H149" s="101">
        <v>10</v>
      </c>
      <c r="I149" s="101">
        <v>10</v>
      </c>
      <c r="J149" s="101">
        <v>7</v>
      </c>
      <c r="K149" s="101">
        <v>61</v>
      </c>
      <c r="L149" s="101">
        <v>10</v>
      </c>
      <c r="M149" s="101">
        <v>6</v>
      </c>
      <c r="N149" s="101">
        <v>10</v>
      </c>
      <c r="O149" s="101">
        <v>10</v>
      </c>
      <c r="P149" s="101">
        <v>10</v>
      </c>
      <c r="Q149" s="101">
        <v>10</v>
      </c>
      <c r="R149" s="101">
        <v>5</v>
      </c>
      <c r="S149" s="101">
        <v>17.200000000000003</v>
      </c>
      <c r="T149" s="101">
        <v>8.3000000000000007</v>
      </c>
      <c r="U149" s="101">
        <v>8.9</v>
      </c>
      <c r="V149" s="101">
        <v>24.6</v>
      </c>
      <c r="W149" s="101">
        <v>8.1999999999999993</v>
      </c>
      <c r="X149" s="101">
        <v>8.3000000000000007</v>
      </c>
      <c r="Y149" s="101">
        <v>8.1</v>
      </c>
      <c r="AB149" s="27">
        <f t="shared" si="14"/>
        <v>0.8600000000000001</v>
      </c>
      <c r="AC149" s="27">
        <f t="shared" si="15"/>
        <v>0.83000000000000007</v>
      </c>
      <c r="AD149" s="27">
        <f t="shared" si="16"/>
        <v>0.89</v>
      </c>
      <c r="AE149" s="27">
        <f t="shared" si="17"/>
        <v>0.82</v>
      </c>
      <c r="AF149" s="27">
        <f t="shared" si="18"/>
        <v>0.82</v>
      </c>
      <c r="AG149" s="27">
        <f t="shared" si="19"/>
        <v>0.83000000000000007</v>
      </c>
      <c r="AH149" s="27">
        <f t="shared" si="20"/>
        <v>0.80999999999999994</v>
      </c>
    </row>
    <row r="150" spans="1:34" x14ac:dyDescent="0.25">
      <c r="E150" s="102">
        <f>AVERAGE(E6:E149)</f>
        <v>134.23329578899288</v>
      </c>
      <c r="F150" s="102">
        <f t="shared" ref="F150:Y150" si="21">AVERAGE(F6:F149)</f>
        <v>34.199091073916684</v>
      </c>
      <c r="G150" s="102">
        <f t="shared" si="21"/>
        <v>8.4482431567992347</v>
      </c>
      <c r="H150" s="102">
        <f t="shared" si="21"/>
        <v>8.4553628268226699</v>
      </c>
      <c r="I150" s="102">
        <f t="shared" si="21"/>
        <v>8.6934239791836916</v>
      </c>
      <c r="J150" s="102">
        <f t="shared" si="21"/>
        <v>8.602061111111114</v>
      </c>
      <c r="K150" s="102">
        <f t="shared" si="21"/>
        <v>57.004536823293137</v>
      </c>
      <c r="L150" s="102">
        <f t="shared" si="21"/>
        <v>8.0818558013516864</v>
      </c>
      <c r="M150" s="102">
        <f t="shared" si="21"/>
        <v>8.2530551527541824</v>
      </c>
      <c r="N150" s="102">
        <f t="shared" si="21"/>
        <v>8.3137749893750978</v>
      </c>
      <c r="O150" s="102">
        <f t="shared" si="21"/>
        <v>7.9369064803964289</v>
      </c>
      <c r="P150" s="102">
        <f t="shared" si="21"/>
        <v>8.5707754549134432</v>
      </c>
      <c r="Q150" s="102">
        <f t="shared" si="21"/>
        <v>8.2507146675216347</v>
      </c>
      <c r="R150" s="102">
        <f t="shared" si="21"/>
        <v>7.5974542769806828</v>
      </c>
      <c r="S150" s="102">
        <f t="shared" si="21"/>
        <v>17.535460818060329</v>
      </c>
      <c r="T150" s="102">
        <f t="shared" si="21"/>
        <v>8.7189589233918632</v>
      </c>
      <c r="U150" s="102">
        <f t="shared" si="21"/>
        <v>8.8165018946684679</v>
      </c>
      <c r="V150" s="102">
        <f t="shared" si="21"/>
        <v>25.494207073722734</v>
      </c>
      <c r="W150" s="102">
        <f t="shared" si="21"/>
        <v>8.0669749999999993</v>
      </c>
      <c r="X150" s="102">
        <f t="shared" si="21"/>
        <v>8.6840823746895524</v>
      </c>
      <c r="Y150" s="102">
        <f t="shared" si="21"/>
        <v>8.7431496990331787</v>
      </c>
      <c r="AB150" s="1">
        <f>AVERAGE(AB6:AB149)</f>
        <v>0.87677304090301666</v>
      </c>
      <c r="AC150" s="1">
        <f t="shared" ref="AC150:AH150" si="22">AVERAGE(AC6:AC149)</f>
        <v>0.87189589233918618</v>
      </c>
      <c r="AD150" s="1">
        <f t="shared" si="22"/>
        <v>0.88165018946684626</v>
      </c>
      <c r="AE150" s="1">
        <f t="shared" si="22"/>
        <v>0.84980690245742441</v>
      </c>
      <c r="AF150" s="1">
        <f t="shared" si="22"/>
        <v>0.80669749999999985</v>
      </c>
      <c r="AG150" s="1">
        <f t="shared" si="22"/>
        <v>0.86840823746895501</v>
      </c>
      <c r="AH150" s="1">
        <f t="shared" si="22"/>
        <v>0.87431496990331725</v>
      </c>
    </row>
  </sheetData>
  <mergeCells count="14">
    <mergeCell ref="E1:E4"/>
    <mergeCell ref="F1:Y1"/>
    <mergeCell ref="A2:A3"/>
    <mergeCell ref="B2:B3"/>
    <mergeCell ref="C2:C3"/>
    <mergeCell ref="D2:D3"/>
    <mergeCell ref="F2:J2"/>
    <mergeCell ref="K2:R2"/>
    <mergeCell ref="S2:U2"/>
    <mergeCell ref="V2:Y2"/>
    <mergeCell ref="F3:J3"/>
    <mergeCell ref="K3:R3"/>
    <mergeCell ref="S3:U3"/>
    <mergeCell ref="V3:Y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"/>
  <sheetViews>
    <sheetView topLeftCell="A4" zoomScale="69" zoomScaleNormal="69" workbookViewId="0">
      <selection activeCell="AA12" sqref="AA12:AG12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3" ht="1.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3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3" ht="15.75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3" ht="118.5" customHeight="1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33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33" s="27" customFormat="1" ht="110.25" x14ac:dyDescent="0.25">
      <c r="A6" s="28">
        <v>1</v>
      </c>
      <c r="B6" s="19" t="s">
        <v>1038</v>
      </c>
      <c r="C6" s="19" t="s">
        <v>1039</v>
      </c>
      <c r="D6" s="66">
        <v>3829001280</v>
      </c>
      <c r="E6" s="62">
        <v>137.83330000000001</v>
      </c>
      <c r="F6" s="62">
        <v>35.375</v>
      </c>
      <c r="G6" s="62">
        <v>8.5</v>
      </c>
      <c r="H6" s="62">
        <v>8.625</v>
      </c>
      <c r="I6" s="62">
        <v>9.5</v>
      </c>
      <c r="J6" s="62">
        <v>8.75</v>
      </c>
      <c r="K6" s="62">
        <v>54.75</v>
      </c>
      <c r="L6" s="62">
        <v>8.5</v>
      </c>
      <c r="M6" s="62">
        <v>8</v>
      </c>
      <c r="N6" s="62">
        <v>8.4582999999999995</v>
      </c>
      <c r="O6" s="62">
        <v>7.4583000000000004</v>
      </c>
      <c r="P6" s="62">
        <v>8.125</v>
      </c>
      <c r="Q6" s="62">
        <v>7.6666999999999996</v>
      </c>
      <c r="R6" s="62">
        <v>6.5416999999999996</v>
      </c>
      <c r="S6" s="62">
        <v>19.916599999999999</v>
      </c>
      <c r="T6" s="62">
        <v>9.9582999999999995</v>
      </c>
      <c r="U6" s="62">
        <v>9.9582999999999995</v>
      </c>
      <c r="V6" s="62">
        <v>27.791699999999999</v>
      </c>
      <c r="W6" s="62">
        <v>9</v>
      </c>
      <c r="X6" s="62">
        <v>8.7917000000000005</v>
      </c>
      <c r="Y6" s="62">
        <v>10</v>
      </c>
      <c r="AA6" s="27">
        <f>AVERAGE(AB6:AC6)</f>
        <v>0.99582999999999999</v>
      </c>
      <c r="AB6" s="27">
        <f>ABS(T6/10)</f>
        <v>0.99582999999999999</v>
      </c>
      <c r="AC6" s="27">
        <f>ABS(U6/10)</f>
        <v>0.99582999999999999</v>
      </c>
      <c r="AD6" s="27">
        <f>AVERAGE(AE6:AG6)</f>
        <v>0.92639000000000005</v>
      </c>
      <c r="AE6" s="27">
        <f>ABS(W6/10)</f>
        <v>0.9</v>
      </c>
      <c r="AF6" s="27">
        <f>ABS(X6/10)</f>
        <v>0.87917000000000001</v>
      </c>
      <c r="AG6" s="27">
        <f>ABS(Y6/10)</f>
        <v>1</v>
      </c>
    </row>
    <row r="7" spans="1:33" s="16" customFormat="1" ht="110.25" x14ac:dyDescent="0.25">
      <c r="A7" s="19">
        <v>2</v>
      </c>
      <c r="B7" s="19" t="s">
        <v>1034</v>
      </c>
      <c r="C7" s="19" t="s">
        <v>1035</v>
      </c>
      <c r="D7" s="66">
        <v>3829001315</v>
      </c>
      <c r="E7" s="62">
        <v>129.5</v>
      </c>
      <c r="F7" s="62">
        <v>27.5</v>
      </c>
      <c r="G7" s="62">
        <v>5.75</v>
      </c>
      <c r="H7" s="62">
        <v>5.75</v>
      </c>
      <c r="I7" s="62">
        <v>7.75</v>
      </c>
      <c r="J7" s="62">
        <v>8.25</v>
      </c>
      <c r="K7" s="62">
        <v>54.75</v>
      </c>
      <c r="L7" s="62">
        <v>7.75</v>
      </c>
      <c r="M7" s="62">
        <v>8.5</v>
      </c>
      <c r="N7" s="62">
        <v>10</v>
      </c>
      <c r="O7" s="62">
        <v>6.75</v>
      </c>
      <c r="P7" s="62">
        <v>9.25</v>
      </c>
      <c r="Q7" s="62">
        <v>7</v>
      </c>
      <c r="R7" s="62">
        <v>5.5</v>
      </c>
      <c r="S7" s="62">
        <v>19.25</v>
      </c>
      <c r="T7" s="62">
        <v>9.5</v>
      </c>
      <c r="U7" s="62">
        <v>9.75</v>
      </c>
      <c r="V7" s="62">
        <v>28</v>
      </c>
      <c r="W7" s="62">
        <v>8.5</v>
      </c>
      <c r="X7" s="62">
        <v>10</v>
      </c>
      <c r="Y7" s="62">
        <v>9.5</v>
      </c>
      <c r="AA7" s="27">
        <f t="shared" ref="AA7:AA11" si="0">AVERAGE(AB7:AC7)</f>
        <v>0.96249999999999991</v>
      </c>
      <c r="AB7" s="27">
        <f t="shared" ref="AB7:AB11" si="1">ABS(T7/10)</f>
        <v>0.95</v>
      </c>
      <c r="AC7" s="27">
        <f t="shared" ref="AC7:AC11" si="2">ABS(U7/10)</f>
        <v>0.97499999999999998</v>
      </c>
      <c r="AD7" s="27">
        <f t="shared" ref="AD7:AD11" si="3">AVERAGE(AE7:AG7)</f>
        <v>0.93333333333333324</v>
      </c>
      <c r="AE7" s="27">
        <f t="shared" ref="AE7:AE11" si="4">ABS(W7/10)</f>
        <v>0.85</v>
      </c>
      <c r="AF7" s="27">
        <f t="shared" ref="AF7:AF11" si="5">ABS(X7/10)</f>
        <v>1</v>
      </c>
      <c r="AG7" s="27">
        <f t="shared" ref="AG7:AG11" si="6">ABS(Y7/10)</f>
        <v>0.95</v>
      </c>
    </row>
    <row r="8" spans="1:33" s="16" customFormat="1" ht="110.25" x14ac:dyDescent="0.25">
      <c r="A8" s="19">
        <v>3</v>
      </c>
      <c r="B8" s="19" t="s">
        <v>1036</v>
      </c>
      <c r="C8" s="19" t="s">
        <v>1037</v>
      </c>
      <c r="D8" s="66">
        <v>3829001322</v>
      </c>
      <c r="E8" s="62">
        <v>127.32</v>
      </c>
      <c r="F8" s="62">
        <v>33</v>
      </c>
      <c r="G8" s="62">
        <v>9</v>
      </c>
      <c r="H8" s="62">
        <v>9</v>
      </c>
      <c r="I8" s="62">
        <v>5.5</v>
      </c>
      <c r="J8" s="62">
        <v>9.5</v>
      </c>
      <c r="K8" s="62">
        <v>49.33</v>
      </c>
      <c r="L8" s="62">
        <v>9.33</v>
      </c>
      <c r="M8" s="62">
        <v>6.17</v>
      </c>
      <c r="N8" s="62">
        <v>6</v>
      </c>
      <c r="O8" s="62">
        <v>9.5</v>
      </c>
      <c r="P8" s="62">
        <v>8.33</v>
      </c>
      <c r="Q8" s="62">
        <v>9</v>
      </c>
      <c r="R8" s="62">
        <v>1</v>
      </c>
      <c r="S8" s="62">
        <v>20</v>
      </c>
      <c r="T8" s="62">
        <v>10</v>
      </c>
      <c r="U8" s="62">
        <v>10</v>
      </c>
      <c r="V8" s="62">
        <v>24.990000000000002</v>
      </c>
      <c r="W8" s="62">
        <v>8.33</v>
      </c>
      <c r="X8" s="62">
        <v>8.33</v>
      </c>
      <c r="Y8" s="62">
        <v>8.33</v>
      </c>
      <c r="AA8" s="27">
        <f t="shared" si="0"/>
        <v>1</v>
      </c>
      <c r="AB8" s="27">
        <f t="shared" si="1"/>
        <v>1</v>
      </c>
      <c r="AC8" s="27">
        <f t="shared" si="2"/>
        <v>1</v>
      </c>
      <c r="AD8" s="27">
        <f t="shared" si="3"/>
        <v>0.83299999999999985</v>
      </c>
      <c r="AE8" s="27">
        <f t="shared" si="4"/>
        <v>0.83299999999999996</v>
      </c>
      <c r="AF8" s="27">
        <f t="shared" si="5"/>
        <v>0.83299999999999996</v>
      </c>
      <c r="AG8" s="27">
        <f t="shared" si="6"/>
        <v>0.83299999999999996</v>
      </c>
    </row>
    <row r="9" spans="1:33" s="16" customFormat="1" ht="78.75" x14ac:dyDescent="0.25">
      <c r="A9" s="19">
        <v>4</v>
      </c>
      <c r="B9" s="19" t="s">
        <v>1042</v>
      </c>
      <c r="C9" s="19" t="s">
        <v>1043</v>
      </c>
      <c r="D9" s="66">
        <v>3829001330</v>
      </c>
      <c r="E9" s="62">
        <v>132.76294999999999</v>
      </c>
      <c r="F9" s="62">
        <v>34.263100000000001</v>
      </c>
      <c r="G9" s="62">
        <v>7.8947000000000003</v>
      </c>
      <c r="H9" s="62">
        <v>8.2104999999999997</v>
      </c>
      <c r="I9" s="62">
        <v>9.0526</v>
      </c>
      <c r="J9" s="62">
        <v>9.1052999999999997</v>
      </c>
      <c r="K9" s="62">
        <v>57.605150000000002</v>
      </c>
      <c r="L9" s="62">
        <v>7.8157499999999995</v>
      </c>
      <c r="M9" s="62">
        <v>8.7368000000000006</v>
      </c>
      <c r="N9" s="62">
        <v>8.8421000000000003</v>
      </c>
      <c r="O9" s="62">
        <v>7.4737</v>
      </c>
      <c r="P9" s="62">
        <v>8.7368000000000006</v>
      </c>
      <c r="Q9" s="62">
        <v>7.8421000000000003</v>
      </c>
      <c r="R9" s="62">
        <v>8.1578999999999997</v>
      </c>
      <c r="S9" s="62">
        <v>16.8947</v>
      </c>
      <c r="T9" s="62">
        <v>8.5263000000000009</v>
      </c>
      <c r="U9" s="62">
        <v>8.3683999999999994</v>
      </c>
      <c r="V9" s="62">
        <v>24</v>
      </c>
      <c r="W9" s="62">
        <v>7.5263</v>
      </c>
      <c r="X9" s="62">
        <v>8.0526</v>
      </c>
      <c r="Y9" s="62">
        <v>8.4210999999999991</v>
      </c>
      <c r="AA9" s="27">
        <f t="shared" si="0"/>
        <v>0.84473500000000001</v>
      </c>
      <c r="AB9" s="27">
        <f t="shared" si="1"/>
        <v>0.85263000000000011</v>
      </c>
      <c r="AC9" s="27">
        <f t="shared" si="2"/>
        <v>0.83683999999999992</v>
      </c>
      <c r="AD9" s="27">
        <f t="shared" si="3"/>
        <v>0.79999999999999993</v>
      </c>
      <c r="AE9" s="27">
        <f t="shared" si="4"/>
        <v>0.75263000000000002</v>
      </c>
      <c r="AF9" s="27">
        <f t="shared" si="5"/>
        <v>0.80525999999999998</v>
      </c>
      <c r="AG9" s="27">
        <f t="shared" si="6"/>
        <v>0.84210999999999991</v>
      </c>
    </row>
    <row r="10" spans="1:33" s="16" customFormat="1" ht="110.25" x14ac:dyDescent="0.25">
      <c r="A10" s="19">
        <v>5</v>
      </c>
      <c r="B10" s="19" t="s">
        <v>1040</v>
      </c>
      <c r="C10" s="19" t="s">
        <v>1041</v>
      </c>
      <c r="D10" s="66">
        <v>3829001347</v>
      </c>
      <c r="E10" s="62">
        <v>97.8</v>
      </c>
      <c r="F10" s="62">
        <v>13.4</v>
      </c>
      <c r="G10" s="62">
        <v>3.4</v>
      </c>
      <c r="H10" s="62">
        <v>3</v>
      </c>
      <c r="I10" s="62">
        <v>3.4</v>
      </c>
      <c r="J10" s="62">
        <v>3.6</v>
      </c>
      <c r="K10" s="62">
        <v>43.4</v>
      </c>
      <c r="L10" s="62">
        <v>6</v>
      </c>
      <c r="M10" s="62">
        <v>4.8</v>
      </c>
      <c r="N10" s="62">
        <v>9</v>
      </c>
      <c r="O10" s="62">
        <v>8</v>
      </c>
      <c r="P10" s="62">
        <v>3.7</v>
      </c>
      <c r="Q10" s="62">
        <v>8</v>
      </c>
      <c r="R10" s="62">
        <v>3.9</v>
      </c>
      <c r="S10" s="62">
        <v>20</v>
      </c>
      <c r="T10" s="62">
        <v>10</v>
      </c>
      <c r="U10" s="62">
        <v>10</v>
      </c>
      <c r="V10" s="62">
        <v>21</v>
      </c>
      <c r="W10" s="62">
        <v>5</v>
      </c>
      <c r="X10" s="62">
        <v>6</v>
      </c>
      <c r="Y10" s="62">
        <v>10</v>
      </c>
      <c r="AA10" s="27">
        <f t="shared" si="0"/>
        <v>1</v>
      </c>
      <c r="AB10" s="27">
        <f t="shared" si="1"/>
        <v>1</v>
      </c>
      <c r="AC10" s="27">
        <f t="shared" si="2"/>
        <v>1</v>
      </c>
      <c r="AD10" s="27">
        <f t="shared" si="3"/>
        <v>0.70000000000000007</v>
      </c>
      <c r="AE10" s="27">
        <f t="shared" si="4"/>
        <v>0.5</v>
      </c>
      <c r="AF10" s="27">
        <f t="shared" si="5"/>
        <v>0.6</v>
      </c>
      <c r="AG10" s="27">
        <f t="shared" si="6"/>
        <v>1</v>
      </c>
    </row>
    <row r="11" spans="1:33" s="16" customFormat="1" ht="94.5" x14ac:dyDescent="0.25">
      <c r="A11" s="19">
        <v>6</v>
      </c>
      <c r="B11" s="28" t="s">
        <v>1032</v>
      </c>
      <c r="C11" s="28" t="s">
        <v>1033</v>
      </c>
      <c r="D11" s="65">
        <v>3829035868</v>
      </c>
      <c r="E11" s="63">
        <v>129.7313</v>
      </c>
      <c r="F11" s="63">
        <v>30.185200000000002</v>
      </c>
      <c r="G11" s="63">
        <v>7.0926</v>
      </c>
      <c r="H11" s="63">
        <v>7.0185000000000004</v>
      </c>
      <c r="I11" s="63">
        <v>7.9630000000000001</v>
      </c>
      <c r="J11" s="63">
        <v>8.1111000000000004</v>
      </c>
      <c r="K11" s="63">
        <v>55.157299999999999</v>
      </c>
      <c r="L11" s="63">
        <v>7.5648</v>
      </c>
      <c r="M11" s="63">
        <v>7.3888999999999996</v>
      </c>
      <c r="N11" s="63">
        <v>8.3704000000000001</v>
      </c>
      <c r="O11" s="63">
        <v>8.6295999999999999</v>
      </c>
      <c r="P11" s="63">
        <v>8.8332999999999995</v>
      </c>
      <c r="Q11" s="63">
        <v>7.9443999999999999</v>
      </c>
      <c r="R11" s="63">
        <v>6.4259000000000004</v>
      </c>
      <c r="S11" s="63">
        <v>18.2592</v>
      </c>
      <c r="T11" s="63">
        <v>9.1295999999999999</v>
      </c>
      <c r="U11" s="63">
        <v>9.1295999999999999</v>
      </c>
      <c r="V11" s="63">
        <v>26.1296</v>
      </c>
      <c r="W11" s="63">
        <v>8.1480999999999995</v>
      </c>
      <c r="X11" s="63">
        <v>8.8704000000000001</v>
      </c>
      <c r="Y11" s="63">
        <v>9.1111000000000004</v>
      </c>
      <c r="AA11" s="27">
        <f t="shared" si="0"/>
        <v>0.91295999999999999</v>
      </c>
      <c r="AB11" s="27">
        <f t="shared" si="1"/>
        <v>0.91295999999999999</v>
      </c>
      <c r="AC11" s="27">
        <f t="shared" si="2"/>
        <v>0.91295999999999999</v>
      </c>
      <c r="AD11" s="27">
        <f t="shared" si="3"/>
        <v>0.87098666666666669</v>
      </c>
      <c r="AE11" s="27">
        <f t="shared" si="4"/>
        <v>0.81480999999999992</v>
      </c>
      <c r="AF11" s="27">
        <f t="shared" si="5"/>
        <v>0.88704000000000005</v>
      </c>
      <c r="AG11" s="27">
        <f t="shared" si="6"/>
        <v>0.91111000000000009</v>
      </c>
    </row>
    <row r="12" spans="1:33" x14ac:dyDescent="0.25">
      <c r="E12" s="102">
        <f>AVERAGE(E6:E11)</f>
        <v>125.82459166666666</v>
      </c>
      <c r="F12" s="102">
        <f t="shared" ref="F12:Y12" si="7">AVERAGE(F6:F11)</f>
        <v>28.953883333333337</v>
      </c>
      <c r="G12" s="102">
        <f t="shared" si="7"/>
        <v>6.9395499999999997</v>
      </c>
      <c r="H12" s="102">
        <f t="shared" si="7"/>
        <v>6.9340000000000002</v>
      </c>
      <c r="I12" s="102">
        <f t="shared" si="7"/>
        <v>7.1942666666666666</v>
      </c>
      <c r="J12" s="102">
        <f t="shared" si="7"/>
        <v>7.8860666666666672</v>
      </c>
      <c r="K12" s="102">
        <f t="shared" si="7"/>
        <v>52.498741666666668</v>
      </c>
      <c r="L12" s="102">
        <f t="shared" si="7"/>
        <v>7.8267583333333333</v>
      </c>
      <c r="M12" s="102">
        <f t="shared" si="7"/>
        <v>7.2659500000000001</v>
      </c>
      <c r="N12" s="102">
        <f t="shared" si="7"/>
        <v>8.4451333333333327</v>
      </c>
      <c r="O12" s="102">
        <f t="shared" si="7"/>
        <v>7.9685999999999995</v>
      </c>
      <c r="P12" s="102">
        <f t="shared" si="7"/>
        <v>7.8291833333333338</v>
      </c>
      <c r="Q12" s="102">
        <f t="shared" si="7"/>
        <v>7.9088666666666674</v>
      </c>
      <c r="R12" s="102">
        <f t="shared" si="7"/>
        <v>5.254249999999999</v>
      </c>
      <c r="S12" s="102">
        <f t="shared" si="7"/>
        <v>19.053416666666667</v>
      </c>
      <c r="T12" s="102">
        <f t="shared" si="7"/>
        <v>9.5190333333333328</v>
      </c>
      <c r="U12" s="102">
        <f t="shared" si="7"/>
        <v>9.5343833333333325</v>
      </c>
      <c r="V12" s="102">
        <f t="shared" si="7"/>
        <v>25.318550000000002</v>
      </c>
      <c r="W12" s="102">
        <f t="shared" si="7"/>
        <v>7.7507333333333328</v>
      </c>
      <c r="X12" s="102">
        <f t="shared" si="7"/>
        <v>8.3407833333333325</v>
      </c>
      <c r="Y12" s="102">
        <f t="shared" si="7"/>
        <v>9.227033333333333</v>
      </c>
      <c r="AA12" s="1">
        <f>AVERAGE(AA6:AA11)</f>
        <v>0.95267083333333336</v>
      </c>
      <c r="AB12" s="1">
        <f t="shared" ref="AB12:AG12" si="8">AVERAGE(AB6:AB11)</f>
        <v>0.95190333333333343</v>
      </c>
      <c r="AC12" s="1">
        <f t="shared" si="8"/>
        <v>0.95343833333333328</v>
      </c>
      <c r="AD12" s="1">
        <f t="shared" si="8"/>
        <v>0.84395166666666654</v>
      </c>
      <c r="AE12" s="1">
        <f t="shared" si="8"/>
        <v>0.77507333333333328</v>
      </c>
      <c r="AF12" s="1">
        <f t="shared" si="8"/>
        <v>0.83407833333333325</v>
      </c>
      <c r="AG12" s="1">
        <f t="shared" si="8"/>
        <v>0.92270333333333321</v>
      </c>
    </row>
  </sheetData>
  <sortState ref="B6:AA11">
    <sortCondition ref="D6:D11"/>
  </sortState>
  <mergeCells count="14">
    <mergeCell ref="A2:A3"/>
    <mergeCell ref="B2:B3"/>
    <mergeCell ref="C2:C3"/>
    <mergeCell ref="D2:D3"/>
    <mergeCell ref="S3:U3"/>
    <mergeCell ref="V3:Y3"/>
    <mergeCell ref="E1:E4"/>
    <mergeCell ref="F1:Y1"/>
    <mergeCell ref="F2:J2"/>
    <mergeCell ref="K2:R2"/>
    <mergeCell ref="S2:U2"/>
    <mergeCell ref="V2:Y2"/>
    <mergeCell ref="F3:J3"/>
    <mergeCell ref="K3:R3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topLeftCell="C15" zoomScale="77" zoomScaleNormal="77" workbookViewId="0">
      <selection activeCell="Z22" sqref="Z22:AF22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2" ht="0.7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2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2" ht="15.75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2" ht="111" customHeight="1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32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32" s="2" customFormat="1" ht="63" x14ac:dyDescent="0.25">
      <c r="A6" s="3">
        <v>1</v>
      </c>
      <c r="B6" s="3" t="s">
        <v>1052</v>
      </c>
      <c r="C6" s="3" t="s">
        <v>1053</v>
      </c>
      <c r="D6" s="67">
        <v>3830000933</v>
      </c>
      <c r="E6" s="61">
        <v>138.77549999999999</v>
      </c>
      <c r="F6" s="61">
        <v>34.285699999999999</v>
      </c>
      <c r="G6" s="61">
        <v>9.0510000000000002</v>
      </c>
      <c r="H6" s="61">
        <v>8.8367000000000004</v>
      </c>
      <c r="I6" s="61">
        <v>8.3878000000000004</v>
      </c>
      <c r="J6" s="61">
        <v>8.0101999999999993</v>
      </c>
      <c r="K6" s="61">
        <v>57.979700000000001</v>
      </c>
      <c r="L6" s="61">
        <v>8.7142999999999997</v>
      </c>
      <c r="M6" s="61">
        <v>8.7142999999999997</v>
      </c>
      <c r="N6" s="61">
        <v>8.6735000000000007</v>
      </c>
      <c r="O6" s="61">
        <v>6.9592000000000001</v>
      </c>
      <c r="P6" s="61">
        <v>8.9489999999999998</v>
      </c>
      <c r="Q6" s="61">
        <v>8.2958999999999996</v>
      </c>
      <c r="R6" s="61">
        <v>7.6734999999999998</v>
      </c>
      <c r="S6" s="61">
        <v>18.8979</v>
      </c>
      <c r="T6" s="61">
        <v>9.5611999999999995</v>
      </c>
      <c r="U6" s="61">
        <v>9.3367000000000004</v>
      </c>
      <c r="V6" s="61">
        <v>27.612200000000001</v>
      </c>
      <c r="W6" s="61">
        <v>8.7448999999999995</v>
      </c>
      <c r="X6" s="61">
        <v>9.3061000000000007</v>
      </c>
      <c r="Y6" s="61">
        <v>9.5611999999999995</v>
      </c>
      <c r="Z6" s="2">
        <f>AVERAGE(AA6:AB6)</f>
        <v>0.94489500000000004</v>
      </c>
      <c r="AA6" s="2">
        <f>ABS(T6/10)</f>
        <v>0.95611999999999997</v>
      </c>
      <c r="AB6" s="2">
        <f>ABS(U6/10)</f>
        <v>0.93367</v>
      </c>
      <c r="AC6" s="2">
        <f>AVERAGE(AD6:AF6)</f>
        <v>0.9204066666666666</v>
      </c>
      <c r="AD6" s="2">
        <f>ABS(W6/10)</f>
        <v>0.87448999999999999</v>
      </c>
      <c r="AE6" s="2">
        <f>ABS(X6/10)</f>
        <v>0.93061000000000005</v>
      </c>
      <c r="AF6" s="2">
        <f>ABS(Y6/10)</f>
        <v>0.95611999999999997</v>
      </c>
    </row>
    <row r="7" spans="1:32" s="2" customFormat="1" ht="63" x14ac:dyDescent="0.25">
      <c r="A7" s="3">
        <v>2</v>
      </c>
      <c r="B7" s="3" t="s">
        <v>1056</v>
      </c>
      <c r="C7" s="3" t="s">
        <v>1057</v>
      </c>
      <c r="D7" s="67">
        <v>3830000965</v>
      </c>
      <c r="E7" s="61">
        <v>136.89449999999999</v>
      </c>
      <c r="F7" s="61">
        <v>37.153899999999993</v>
      </c>
      <c r="G7" s="61">
        <v>9.0961999999999996</v>
      </c>
      <c r="H7" s="61">
        <v>9.3269000000000002</v>
      </c>
      <c r="I7" s="61">
        <v>9.3846000000000007</v>
      </c>
      <c r="J7" s="61">
        <v>9.3461999999999996</v>
      </c>
      <c r="K7" s="61">
        <v>54.009700000000009</v>
      </c>
      <c r="L7" s="61">
        <v>7.8364999999999991</v>
      </c>
      <c r="M7" s="61">
        <v>9.2885000000000009</v>
      </c>
      <c r="N7" s="61">
        <v>8.7308000000000003</v>
      </c>
      <c r="O7" s="61">
        <v>3.5577000000000001</v>
      </c>
      <c r="P7" s="61">
        <v>9.5191999999999997</v>
      </c>
      <c r="Q7" s="61">
        <v>9.0961999999999996</v>
      </c>
      <c r="R7" s="61">
        <v>5.9808000000000003</v>
      </c>
      <c r="S7" s="61">
        <v>19.327000000000002</v>
      </c>
      <c r="T7" s="61">
        <v>9.7885000000000009</v>
      </c>
      <c r="U7" s="61">
        <v>9.5385000000000009</v>
      </c>
      <c r="V7" s="61">
        <v>26.4039</v>
      </c>
      <c r="W7" s="61">
        <v>7.2691999999999997</v>
      </c>
      <c r="X7" s="61">
        <v>9.3461999999999996</v>
      </c>
      <c r="Y7" s="61">
        <v>9.7885000000000009</v>
      </c>
      <c r="Z7" s="2">
        <f t="shared" ref="Z7:Z21" si="0">AVERAGE(AA7:AB7)</f>
        <v>0.96635000000000004</v>
      </c>
      <c r="AA7" s="2">
        <f t="shared" ref="AA7:AA21" si="1">ABS(T7/10)</f>
        <v>0.97885000000000011</v>
      </c>
      <c r="AB7" s="2">
        <f t="shared" ref="AB7:AB21" si="2">ABS(U7/10)</f>
        <v>0.95385000000000009</v>
      </c>
      <c r="AC7" s="2">
        <f t="shared" ref="AC7:AC21" si="3">AVERAGE(AD7:AF7)</f>
        <v>0.88012999999999997</v>
      </c>
      <c r="AD7" s="2">
        <f t="shared" ref="AD7:AD21" si="4">ABS(W7/10)</f>
        <v>0.72692000000000001</v>
      </c>
      <c r="AE7" s="2">
        <f t="shared" ref="AE7:AE21" si="5">ABS(X7/10)</f>
        <v>0.93462000000000001</v>
      </c>
      <c r="AF7" s="2">
        <f t="shared" ref="AF7:AF21" si="6">ABS(Y7/10)</f>
        <v>0.97885000000000011</v>
      </c>
    </row>
    <row r="8" spans="1:32" s="2" customFormat="1" ht="40.5" customHeight="1" x14ac:dyDescent="0.25">
      <c r="A8" s="3">
        <v>3</v>
      </c>
      <c r="B8" s="3" t="s">
        <v>1048</v>
      </c>
      <c r="C8" s="3" t="s">
        <v>1049</v>
      </c>
      <c r="D8" s="67">
        <v>3830000980</v>
      </c>
      <c r="E8" s="61">
        <v>144.76955000000001</v>
      </c>
      <c r="F8" s="61">
        <v>36.879600000000003</v>
      </c>
      <c r="G8" s="61">
        <v>9.0208999999999993</v>
      </c>
      <c r="H8" s="61">
        <v>9.1414000000000009</v>
      </c>
      <c r="I8" s="61">
        <v>9.3665000000000003</v>
      </c>
      <c r="J8" s="61">
        <v>9.3507999999999996</v>
      </c>
      <c r="K8" s="61">
        <v>60.455449999999999</v>
      </c>
      <c r="L8" s="61">
        <v>8.9528499999999998</v>
      </c>
      <c r="M8" s="61">
        <v>9.4240999999999993</v>
      </c>
      <c r="N8" s="61">
        <v>9.1728000000000005</v>
      </c>
      <c r="O8" s="61">
        <v>9.0313999999999997</v>
      </c>
      <c r="P8" s="61">
        <v>9.0942000000000007</v>
      </c>
      <c r="Q8" s="61">
        <v>9.2408000000000001</v>
      </c>
      <c r="R8" s="61">
        <v>5.5392999999999999</v>
      </c>
      <c r="S8" s="61">
        <v>19.282699999999998</v>
      </c>
      <c r="T8" s="61">
        <v>9.6387</v>
      </c>
      <c r="U8" s="61">
        <v>9.6440000000000001</v>
      </c>
      <c r="V8" s="61">
        <v>28.151800000000001</v>
      </c>
      <c r="W8" s="61">
        <v>8.9475999999999996</v>
      </c>
      <c r="X8" s="61">
        <v>9.4974000000000007</v>
      </c>
      <c r="Y8" s="61">
        <v>9.7067999999999994</v>
      </c>
      <c r="Z8" s="2">
        <f t="shared" si="0"/>
        <v>0.96413499999999996</v>
      </c>
      <c r="AA8" s="2">
        <f t="shared" si="1"/>
        <v>0.96387</v>
      </c>
      <c r="AB8" s="2">
        <f t="shared" si="2"/>
        <v>0.96440000000000003</v>
      </c>
      <c r="AC8" s="2">
        <f t="shared" si="3"/>
        <v>0.9383933333333333</v>
      </c>
      <c r="AD8" s="2">
        <f t="shared" si="4"/>
        <v>0.89476</v>
      </c>
      <c r="AE8" s="2">
        <f t="shared" si="5"/>
        <v>0.94974000000000003</v>
      </c>
      <c r="AF8" s="2">
        <f t="shared" si="6"/>
        <v>0.97067999999999999</v>
      </c>
    </row>
    <row r="9" spans="1:32" s="2" customFormat="1" ht="63" x14ac:dyDescent="0.25">
      <c r="A9" s="3">
        <v>4</v>
      </c>
      <c r="B9" s="3" t="s">
        <v>1046</v>
      </c>
      <c r="C9" s="3" t="s">
        <v>1047</v>
      </c>
      <c r="D9" s="67">
        <v>3830001334</v>
      </c>
      <c r="E9" s="61">
        <v>128.3947</v>
      </c>
      <c r="F9" s="61">
        <v>34.578900000000004</v>
      </c>
      <c r="G9" s="61">
        <v>8.4210999999999991</v>
      </c>
      <c r="H9" s="61">
        <v>8.6842000000000006</v>
      </c>
      <c r="I9" s="61">
        <v>8.8947000000000003</v>
      </c>
      <c r="J9" s="61">
        <v>8.5789000000000009</v>
      </c>
      <c r="K9" s="61">
        <v>51.500000000000007</v>
      </c>
      <c r="L9" s="61">
        <v>6.8684000000000003</v>
      </c>
      <c r="M9" s="61">
        <v>7.6841999999999997</v>
      </c>
      <c r="N9" s="61">
        <v>8.3683999999999994</v>
      </c>
      <c r="O9" s="61">
        <v>5.9474</v>
      </c>
      <c r="P9" s="61">
        <v>8.8421000000000003</v>
      </c>
      <c r="Q9" s="61">
        <v>7.4211</v>
      </c>
      <c r="R9" s="61">
        <v>6.3684000000000003</v>
      </c>
      <c r="S9" s="61">
        <v>17.842100000000002</v>
      </c>
      <c r="T9" s="61">
        <v>9.1052999999999997</v>
      </c>
      <c r="U9" s="61">
        <v>8.7368000000000006</v>
      </c>
      <c r="V9" s="61">
        <v>24.473700000000001</v>
      </c>
      <c r="W9" s="61">
        <v>6.4211</v>
      </c>
      <c r="X9" s="61">
        <v>8.5263000000000009</v>
      </c>
      <c r="Y9" s="61">
        <v>9.5263000000000009</v>
      </c>
      <c r="Z9" s="2">
        <f t="shared" si="0"/>
        <v>0.89210499999999993</v>
      </c>
      <c r="AA9" s="2">
        <f t="shared" si="1"/>
        <v>0.91052999999999995</v>
      </c>
      <c r="AB9" s="2">
        <f t="shared" si="2"/>
        <v>0.87368000000000001</v>
      </c>
      <c r="AC9" s="2">
        <f t="shared" si="3"/>
        <v>0.81579000000000013</v>
      </c>
      <c r="AD9" s="2">
        <f t="shared" si="4"/>
        <v>0.64210999999999996</v>
      </c>
      <c r="AE9" s="2">
        <f t="shared" si="5"/>
        <v>0.85263000000000011</v>
      </c>
      <c r="AF9" s="2">
        <f t="shared" si="6"/>
        <v>0.95263000000000009</v>
      </c>
    </row>
    <row r="10" spans="1:32" s="2" customFormat="1" ht="63" x14ac:dyDescent="0.25">
      <c r="A10" s="3">
        <v>5</v>
      </c>
      <c r="B10" s="3" t="s">
        <v>1066</v>
      </c>
      <c r="C10" s="3" t="s">
        <v>1067</v>
      </c>
      <c r="D10" s="67">
        <v>3830001359</v>
      </c>
      <c r="E10" s="61">
        <v>121.33335</v>
      </c>
      <c r="F10" s="61">
        <v>32.074100000000001</v>
      </c>
      <c r="G10" s="61">
        <v>8.4815000000000005</v>
      </c>
      <c r="H10" s="61">
        <v>8.9259000000000004</v>
      </c>
      <c r="I10" s="61">
        <v>7.5926</v>
      </c>
      <c r="J10" s="61">
        <v>7.0740999999999996</v>
      </c>
      <c r="K10" s="61">
        <v>46.185249999999989</v>
      </c>
      <c r="L10" s="61">
        <v>7.6296499999999998</v>
      </c>
      <c r="M10" s="61">
        <v>7.8888999999999996</v>
      </c>
      <c r="N10" s="61">
        <v>8.9629999999999992</v>
      </c>
      <c r="O10" s="61">
        <v>4.4074</v>
      </c>
      <c r="P10" s="61">
        <v>8.8519000000000005</v>
      </c>
      <c r="Q10" s="61">
        <v>5.7037000000000004</v>
      </c>
      <c r="R10" s="61">
        <v>2.7406999999999999</v>
      </c>
      <c r="S10" s="61">
        <v>16.962900000000001</v>
      </c>
      <c r="T10" s="61">
        <v>7.7407000000000004</v>
      </c>
      <c r="U10" s="61">
        <v>9.2222000000000008</v>
      </c>
      <c r="V10" s="61">
        <v>26.1111</v>
      </c>
      <c r="W10" s="61">
        <v>7.4074</v>
      </c>
      <c r="X10" s="61">
        <v>9.1480999999999995</v>
      </c>
      <c r="Y10" s="61">
        <v>9.5556000000000001</v>
      </c>
      <c r="Z10" s="2">
        <f t="shared" si="0"/>
        <v>0.84814500000000004</v>
      </c>
      <c r="AA10" s="2">
        <f t="shared" si="1"/>
        <v>0.77407000000000004</v>
      </c>
      <c r="AB10" s="2">
        <f t="shared" si="2"/>
        <v>0.92222000000000004</v>
      </c>
      <c r="AC10" s="2">
        <f t="shared" si="3"/>
        <v>0.87036999999999998</v>
      </c>
      <c r="AD10" s="2">
        <f t="shared" si="4"/>
        <v>0.74073999999999995</v>
      </c>
      <c r="AE10" s="2">
        <f t="shared" si="5"/>
        <v>0.9148099999999999</v>
      </c>
      <c r="AF10" s="2">
        <f t="shared" si="6"/>
        <v>0.95555999999999996</v>
      </c>
    </row>
    <row r="11" spans="1:32" s="2" customFormat="1" ht="63" x14ac:dyDescent="0.25">
      <c r="A11" s="3">
        <v>6</v>
      </c>
      <c r="B11" s="3" t="s">
        <v>1044</v>
      </c>
      <c r="C11" s="3" t="s">
        <v>1045</v>
      </c>
      <c r="D11" s="67">
        <v>3830001366</v>
      </c>
      <c r="E11" s="61">
        <v>114.2272</v>
      </c>
      <c r="F11" s="61">
        <v>31.818100000000001</v>
      </c>
      <c r="G11" s="61">
        <v>9.1818000000000008</v>
      </c>
      <c r="H11" s="61">
        <v>9.8181999999999992</v>
      </c>
      <c r="I11" s="61">
        <v>6.4545000000000003</v>
      </c>
      <c r="J11" s="61">
        <v>6.3635999999999999</v>
      </c>
      <c r="K11" s="61">
        <v>39.772700000000007</v>
      </c>
      <c r="L11" s="61">
        <v>6.5</v>
      </c>
      <c r="M11" s="61">
        <v>8.9091000000000005</v>
      </c>
      <c r="N11" s="61">
        <v>8.2727000000000004</v>
      </c>
      <c r="O11" s="61">
        <v>2.3635999999999999</v>
      </c>
      <c r="P11" s="61">
        <v>6.6364000000000001</v>
      </c>
      <c r="Q11" s="61">
        <v>4.1818</v>
      </c>
      <c r="R11" s="61">
        <v>2.9091</v>
      </c>
      <c r="S11" s="61">
        <v>19.454499999999999</v>
      </c>
      <c r="T11" s="61">
        <v>10</v>
      </c>
      <c r="U11" s="61">
        <v>9.4544999999999995</v>
      </c>
      <c r="V11" s="61">
        <v>23.181899999999999</v>
      </c>
      <c r="W11" s="61">
        <v>5.5454999999999997</v>
      </c>
      <c r="X11" s="61">
        <v>8.6364000000000001</v>
      </c>
      <c r="Y11" s="61">
        <v>9</v>
      </c>
      <c r="Z11" s="2">
        <f t="shared" si="0"/>
        <v>0.97272499999999995</v>
      </c>
      <c r="AA11" s="2">
        <f t="shared" si="1"/>
        <v>1</v>
      </c>
      <c r="AB11" s="2">
        <f t="shared" si="2"/>
        <v>0.9454499999999999</v>
      </c>
      <c r="AC11" s="2">
        <f t="shared" si="3"/>
        <v>0.77273000000000003</v>
      </c>
      <c r="AD11" s="2">
        <f t="shared" si="4"/>
        <v>0.55454999999999999</v>
      </c>
      <c r="AE11" s="2">
        <f t="shared" si="5"/>
        <v>0.86363999999999996</v>
      </c>
      <c r="AF11" s="2">
        <f t="shared" si="6"/>
        <v>0.9</v>
      </c>
    </row>
    <row r="12" spans="1:32" s="2" customFormat="1" ht="63" x14ac:dyDescent="0.25">
      <c r="A12" s="3">
        <v>7</v>
      </c>
      <c r="B12" s="3" t="s">
        <v>1058</v>
      </c>
      <c r="C12" s="3" t="s">
        <v>1059</v>
      </c>
      <c r="D12" s="67">
        <v>3830001380</v>
      </c>
      <c r="E12" s="61">
        <v>118.5625</v>
      </c>
      <c r="F12" s="61">
        <v>39.875</v>
      </c>
      <c r="G12" s="61">
        <v>10</v>
      </c>
      <c r="H12" s="61">
        <v>10</v>
      </c>
      <c r="I12" s="61">
        <v>10</v>
      </c>
      <c r="J12" s="61">
        <v>9.875</v>
      </c>
      <c r="K12" s="61">
        <v>35.3125</v>
      </c>
      <c r="L12" s="61">
        <v>6.0625</v>
      </c>
      <c r="M12" s="61">
        <v>8</v>
      </c>
      <c r="N12" s="61">
        <v>5.25</v>
      </c>
      <c r="O12" s="61">
        <v>2.75</v>
      </c>
      <c r="P12" s="61">
        <v>8.5</v>
      </c>
      <c r="Q12" s="61">
        <v>3</v>
      </c>
      <c r="R12" s="61">
        <v>1.75</v>
      </c>
      <c r="S12" s="61">
        <v>17.75</v>
      </c>
      <c r="T12" s="61">
        <v>8.625</v>
      </c>
      <c r="U12" s="61">
        <v>9.125</v>
      </c>
      <c r="V12" s="61">
        <v>25.625</v>
      </c>
      <c r="W12" s="61">
        <v>7</v>
      </c>
      <c r="X12" s="61">
        <v>8.875</v>
      </c>
      <c r="Y12" s="61">
        <v>9.75</v>
      </c>
      <c r="Z12" s="2">
        <f t="shared" si="0"/>
        <v>0.88749999999999996</v>
      </c>
      <c r="AA12" s="2">
        <f t="shared" si="1"/>
        <v>0.86250000000000004</v>
      </c>
      <c r="AB12" s="2">
        <f t="shared" si="2"/>
        <v>0.91249999999999998</v>
      </c>
      <c r="AC12" s="2">
        <f t="shared" si="3"/>
        <v>0.85416666666666663</v>
      </c>
      <c r="AD12" s="2">
        <f t="shared" si="4"/>
        <v>0.7</v>
      </c>
      <c r="AE12" s="2">
        <f t="shared" si="5"/>
        <v>0.88749999999999996</v>
      </c>
      <c r="AF12" s="2">
        <f t="shared" si="6"/>
        <v>0.97499999999999998</v>
      </c>
    </row>
    <row r="13" spans="1:32" s="2" customFormat="1" ht="63" x14ac:dyDescent="0.25">
      <c r="A13" s="3">
        <v>8</v>
      </c>
      <c r="B13" s="3" t="s">
        <v>1050</v>
      </c>
      <c r="C13" s="3" t="s">
        <v>1051</v>
      </c>
      <c r="D13" s="67">
        <v>3830001415</v>
      </c>
      <c r="E13" s="61">
        <v>84.035449999999997</v>
      </c>
      <c r="F13" s="61">
        <v>24.714300000000001</v>
      </c>
      <c r="G13" s="61">
        <v>5.2857000000000003</v>
      </c>
      <c r="H13" s="61">
        <v>5.7142999999999997</v>
      </c>
      <c r="I13" s="61">
        <v>7.0713999999999997</v>
      </c>
      <c r="J13" s="61">
        <v>6.6429</v>
      </c>
      <c r="K13" s="61">
        <v>28.749850000000002</v>
      </c>
      <c r="L13" s="61">
        <v>3.8214499999999996</v>
      </c>
      <c r="M13" s="61">
        <v>6.7857000000000003</v>
      </c>
      <c r="N13" s="61">
        <v>5.5713999999999997</v>
      </c>
      <c r="O13" s="61">
        <v>2.8571</v>
      </c>
      <c r="P13" s="61">
        <v>5.2857000000000003</v>
      </c>
      <c r="Q13" s="61">
        <v>2.3571</v>
      </c>
      <c r="R13" s="61">
        <v>2.0714000000000001</v>
      </c>
      <c r="S13" s="61">
        <v>16.357100000000003</v>
      </c>
      <c r="T13" s="61">
        <v>8.2857000000000003</v>
      </c>
      <c r="U13" s="61">
        <v>8.0714000000000006</v>
      </c>
      <c r="V13" s="61">
        <v>14.214199999999998</v>
      </c>
      <c r="W13" s="61">
        <v>2.2856999999999998</v>
      </c>
      <c r="X13" s="61">
        <v>6.3571</v>
      </c>
      <c r="Y13" s="61">
        <v>5.5713999999999997</v>
      </c>
      <c r="Z13" s="2">
        <f t="shared" si="0"/>
        <v>0.817855</v>
      </c>
      <c r="AA13" s="2">
        <f t="shared" si="1"/>
        <v>0.82857000000000003</v>
      </c>
      <c r="AB13" s="2">
        <f t="shared" si="2"/>
        <v>0.80714000000000008</v>
      </c>
      <c r="AC13" s="2">
        <f t="shared" si="3"/>
        <v>0.47380666666666665</v>
      </c>
      <c r="AD13" s="2">
        <f t="shared" si="4"/>
        <v>0.22857</v>
      </c>
      <c r="AE13" s="2">
        <f t="shared" si="5"/>
        <v>0.63571</v>
      </c>
      <c r="AF13" s="2">
        <f t="shared" si="6"/>
        <v>0.55713999999999997</v>
      </c>
    </row>
    <row r="14" spans="1:32" s="2" customFormat="1" ht="63" x14ac:dyDescent="0.25">
      <c r="A14" s="3">
        <v>9</v>
      </c>
      <c r="B14" s="3" t="s">
        <v>1068</v>
      </c>
      <c r="C14" s="3" t="s">
        <v>1069</v>
      </c>
      <c r="D14" s="67">
        <v>3830001430</v>
      </c>
      <c r="E14" s="61">
        <v>125.67645</v>
      </c>
      <c r="F14" s="61">
        <v>35.058800000000005</v>
      </c>
      <c r="G14" s="61">
        <v>7.4706000000000001</v>
      </c>
      <c r="H14" s="61">
        <v>8.2941000000000003</v>
      </c>
      <c r="I14" s="61">
        <v>9.5882000000000005</v>
      </c>
      <c r="J14" s="61">
        <v>9.7058999999999997</v>
      </c>
      <c r="K14" s="61">
        <v>45.14705</v>
      </c>
      <c r="L14" s="61">
        <v>8.3235499999999991</v>
      </c>
      <c r="M14" s="61">
        <v>8.4705999999999992</v>
      </c>
      <c r="N14" s="61">
        <v>7.9412000000000003</v>
      </c>
      <c r="O14" s="61">
        <v>2.5293999999999999</v>
      </c>
      <c r="P14" s="61">
        <v>8.8234999999999992</v>
      </c>
      <c r="Q14" s="61">
        <v>7.5293999999999999</v>
      </c>
      <c r="R14" s="61">
        <v>1.5294000000000001</v>
      </c>
      <c r="S14" s="61">
        <v>18.470600000000001</v>
      </c>
      <c r="T14" s="61">
        <v>9.8824000000000005</v>
      </c>
      <c r="U14" s="61">
        <v>8.5882000000000005</v>
      </c>
      <c r="V14" s="61">
        <v>27</v>
      </c>
      <c r="W14" s="61">
        <v>8.0587999999999997</v>
      </c>
      <c r="X14" s="61">
        <v>9</v>
      </c>
      <c r="Y14" s="61">
        <v>9.9412000000000003</v>
      </c>
      <c r="Z14" s="2">
        <f t="shared" si="0"/>
        <v>0.92352999999999996</v>
      </c>
      <c r="AA14" s="2">
        <f t="shared" si="1"/>
        <v>0.98824000000000001</v>
      </c>
      <c r="AB14" s="2">
        <f t="shared" si="2"/>
        <v>0.85882000000000003</v>
      </c>
      <c r="AC14" s="2">
        <f t="shared" si="3"/>
        <v>0.9</v>
      </c>
      <c r="AD14" s="2">
        <f t="shared" si="4"/>
        <v>0.80587999999999993</v>
      </c>
      <c r="AE14" s="2">
        <f t="shared" si="5"/>
        <v>0.9</v>
      </c>
      <c r="AF14" s="2">
        <f t="shared" si="6"/>
        <v>0.99412</v>
      </c>
    </row>
    <row r="15" spans="1:32" s="27" customFormat="1" ht="78.75" x14ac:dyDescent="0.25">
      <c r="A15" s="3">
        <v>10</v>
      </c>
      <c r="B15" s="19" t="s">
        <v>1072</v>
      </c>
      <c r="C15" s="19" t="s">
        <v>1073</v>
      </c>
      <c r="D15" s="66">
        <v>3830001454</v>
      </c>
      <c r="E15" s="62">
        <v>121.36685</v>
      </c>
      <c r="F15" s="62">
        <v>31.333299999999998</v>
      </c>
      <c r="G15" s="62">
        <v>6.7332999999999998</v>
      </c>
      <c r="H15" s="62">
        <v>6.6666999999999996</v>
      </c>
      <c r="I15" s="62">
        <v>9.1333000000000002</v>
      </c>
      <c r="J15" s="62">
        <v>8.8000000000000007</v>
      </c>
      <c r="K15" s="62">
        <v>50.900150000000004</v>
      </c>
      <c r="L15" s="62">
        <v>5.8333499999999994</v>
      </c>
      <c r="M15" s="62">
        <v>7.4</v>
      </c>
      <c r="N15" s="62">
        <v>8.0667000000000009</v>
      </c>
      <c r="O15" s="62">
        <v>7.8666999999999998</v>
      </c>
      <c r="P15" s="62">
        <v>8.6667000000000005</v>
      </c>
      <c r="Q15" s="62">
        <v>5.2</v>
      </c>
      <c r="R15" s="62">
        <v>7.8666999999999998</v>
      </c>
      <c r="S15" s="62">
        <v>16.666699999999999</v>
      </c>
      <c r="T15" s="62">
        <v>8.4666999999999994</v>
      </c>
      <c r="U15" s="62">
        <v>8.1999999999999993</v>
      </c>
      <c r="V15" s="62">
        <v>22.466700000000003</v>
      </c>
      <c r="W15" s="62">
        <v>5.5332999999999997</v>
      </c>
      <c r="X15" s="62">
        <v>8.0667000000000009</v>
      </c>
      <c r="Y15" s="62">
        <v>8.8666999999999998</v>
      </c>
      <c r="Z15" s="2">
        <f t="shared" si="0"/>
        <v>0.83333499999999994</v>
      </c>
      <c r="AA15" s="2">
        <f t="shared" si="1"/>
        <v>0.84666999999999992</v>
      </c>
      <c r="AB15" s="2">
        <f t="shared" si="2"/>
        <v>0.82</v>
      </c>
      <c r="AC15" s="2">
        <f t="shared" si="3"/>
        <v>0.74888999999999994</v>
      </c>
      <c r="AD15" s="2">
        <f t="shared" si="4"/>
        <v>0.55332999999999999</v>
      </c>
      <c r="AE15" s="2">
        <f t="shared" si="5"/>
        <v>0.80667000000000011</v>
      </c>
      <c r="AF15" s="2">
        <f t="shared" si="6"/>
        <v>0.88666999999999996</v>
      </c>
    </row>
    <row r="16" spans="1:32" s="27" customFormat="1" ht="63" x14ac:dyDescent="0.25">
      <c r="A16" s="3">
        <v>11</v>
      </c>
      <c r="B16" s="19" t="s">
        <v>1070</v>
      </c>
      <c r="C16" s="19" t="s">
        <v>1071</v>
      </c>
      <c r="D16" s="66">
        <v>3830001510</v>
      </c>
      <c r="E16" s="62">
        <v>126.67395000000002</v>
      </c>
      <c r="F16" s="62">
        <v>32.535699999999999</v>
      </c>
      <c r="G16" s="62">
        <v>8.1071000000000009</v>
      </c>
      <c r="H16" s="62">
        <v>8.2053999999999991</v>
      </c>
      <c r="I16" s="62">
        <v>8.1339000000000006</v>
      </c>
      <c r="J16" s="62">
        <v>8.0892999999999997</v>
      </c>
      <c r="K16" s="62">
        <v>51.468650000000011</v>
      </c>
      <c r="L16" s="62">
        <v>7.28125</v>
      </c>
      <c r="M16" s="62">
        <v>7.3838999999999997</v>
      </c>
      <c r="N16" s="62">
        <v>7.75</v>
      </c>
      <c r="O16" s="62">
        <v>7.4732000000000003</v>
      </c>
      <c r="P16" s="62">
        <v>7.3571</v>
      </c>
      <c r="Q16" s="62">
        <v>7.1696</v>
      </c>
      <c r="R16" s="62">
        <v>7.0536000000000003</v>
      </c>
      <c r="S16" s="62">
        <v>17.544600000000003</v>
      </c>
      <c r="T16" s="62">
        <v>8.7232000000000003</v>
      </c>
      <c r="U16" s="62">
        <v>8.8214000000000006</v>
      </c>
      <c r="V16" s="62">
        <v>25.125</v>
      </c>
      <c r="W16" s="62">
        <v>7.25</v>
      </c>
      <c r="X16" s="62">
        <v>8.7232000000000003</v>
      </c>
      <c r="Y16" s="62">
        <v>9.1517999999999997</v>
      </c>
      <c r="Z16" s="2">
        <f t="shared" si="0"/>
        <v>0.87722999999999995</v>
      </c>
      <c r="AA16" s="2">
        <f t="shared" si="1"/>
        <v>0.87231999999999998</v>
      </c>
      <c r="AB16" s="2">
        <f t="shared" si="2"/>
        <v>0.88214000000000004</v>
      </c>
      <c r="AC16" s="2">
        <f t="shared" si="3"/>
        <v>0.83749999999999991</v>
      </c>
      <c r="AD16" s="2">
        <f t="shared" si="4"/>
        <v>0.72499999999999998</v>
      </c>
      <c r="AE16" s="2">
        <f t="shared" si="5"/>
        <v>0.87231999999999998</v>
      </c>
      <c r="AF16" s="2">
        <f t="shared" si="6"/>
        <v>0.91517999999999999</v>
      </c>
    </row>
    <row r="17" spans="1:32" s="2" customFormat="1" ht="63" x14ac:dyDescent="0.25">
      <c r="A17" s="3">
        <v>12</v>
      </c>
      <c r="B17" s="3" t="s">
        <v>1054</v>
      </c>
      <c r="C17" s="3" t="s">
        <v>1055</v>
      </c>
      <c r="D17" s="67">
        <v>3830001694</v>
      </c>
      <c r="E17" s="61">
        <v>109.6429</v>
      </c>
      <c r="F17" s="61">
        <v>31.714200000000002</v>
      </c>
      <c r="G17" s="61">
        <v>8.8571000000000009</v>
      </c>
      <c r="H17" s="61">
        <v>7.4286000000000003</v>
      </c>
      <c r="I17" s="61">
        <v>7.8571</v>
      </c>
      <c r="J17" s="61">
        <v>7.5713999999999997</v>
      </c>
      <c r="K17" s="61">
        <v>37.500100000000003</v>
      </c>
      <c r="L17" s="61">
        <v>6.5</v>
      </c>
      <c r="M17" s="61">
        <v>8.4285999999999994</v>
      </c>
      <c r="N17" s="61">
        <v>7.1429</v>
      </c>
      <c r="O17" s="61">
        <v>4</v>
      </c>
      <c r="P17" s="61">
        <v>5.4286000000000003</v>
      </c>
      <c r="Q17" s="61">
        <v>3.1429</v>
      </c>
      <c r="R17" s="61">
        <v>2.8571</v>
      </c>
      <c r="S17" s="61">
        <v>16.285699999999999</v>
      </c>
      <c r="T17" s="61">
        <v>7.5713999999999997</v>
      </c>
      <c r="U17" s="61">
        <v>8.7142999999999997</v>
      </c>
      <c r="V17" s="61">
        <v>24.142899999999997</v>
      </c>
      <c r="W17" s="61">
        <v>6.7142999999999997</v>
      </c>
      <c r="X17" s="61">
        <v>8.2857000000000003</v>
      </c>
      <c r="Y17" s="61">
        <v>9.1428999999999991</v>
      </c>
      <c r="Z17" s="2">
        <f t="shared" si="0"/>
        <v>0.81428499999999993</v>
      </c>
      <c r="AA17" s="2">
        <f t="shared" si="1"/>
        <v>0.75713999999999992</v>
      </c>
      <c r="AB17" s="2">
        <f t="shared" si="2"/>
        <v>0.87142999999999993</v>
      </c>
      <c r="AC17" s="2">
        <f t="shared" si="3"/>
        <v>0.80476333333333328</v>
      </c>
      <c r="AD17" s="2">
        <f t="shared" si="4"/>
        <v>0.67142999999999997</v>
      </c>
      <c r="AE17" s="2">
        <f t="shared" si="5"/>
        <v>0.82857000000000003</v>
      </c>
      <c r="AF17" s="2">
        <f t="shared" si="6"/>
        <v>0.91428999999999994</v>
      </c>
    </row>
    <row r="18" spans="1:32" s="2" customFormat="1" ht="63" x14ac:dyDescent="0.25">
      <c r="A18" s="3">
        <v>13</v>
      </c>
      <c r="B18" s="3" t="s">
        <v>1060</v>
      </c>
      <c r="C18" s="3" t="s">
        <v>1061</v>
      </c>
      <c r="D18" s="67">
        <v>3830001736</v>
      </c>
      <c r="E18" s="61">
        <v>120.63460000000001</v>
      </c>
      <c r="F18" s="61">
        <v>31.115299999999998</v>
      </c>
      <c r="G18" s="61">
        <v>7.2691999999999997</v>
      </c>
      <c r="H18" s="61">
        <v>7.7691999999999997</v>
      </c>
      <c r="I18" s="61">
        <v>8.5769000000000002</v>
      </c>
      <c r="J18" s="61">
        <v>7.5</v>
      </c>
      <c r="K18" s="61">
        <v>46.096200000000003</v>
      </c>
      <c r="L18" s="61">
        <v>7.25</v>
      </c>
      <c r="M18" s="61">
        <v>8.6922999999999995</v>
      </c>
      <c r="N18" s="61">
        <v>7.7691999999999997</v>
      </c>
      <c r="O18" s="61">
        <v>4.5385</v>
      </c>
      <c r="P18" s="61">
        <v>7.1154000000000002</v>
      </c>
      <c r="Q18" s="61">
        <v>6.8845999999999998</v>
      </c>
      <c r="R18" s="61">
        <v>3.8462000000000001</v>
      </c>
      <c r="S18" s="61">
        <v>17.576899999999998</v>
      </c>
      <c r="T18" s="61">
        <v>8.9614999999999991</v>
      </c>
      <c r="U18" s="61">
        <v>8.6153999999999993</v>
      </c>
      <c r="V18" s="61">
        <v>25.846200000000003</v>
      </c>
      <c r="W18" s="61">
        <v>8.1922999999999995</v>
      </c>
      <c r="X18" s="61">
        <v>8.5385000000000009</v>
      </c>
      <c r="Y18" s="61">
        <v>9.1153999999999993</v>
      </c>
      <c r="Z18" s="2">
        <f t="shared" si="0"/>
        <v>0.87884499999999988</v>
      </c>
      <c r="AA18" s="2">
        <f t="shared" si="1"/>
        <v>0.89614999999999989</v>
      </c>
      <c r="AB18" s="2">
        <f t="shared" si="2"/>
        <v>0.86153999999999997</v>
      </c>
      <c r="AC18" s="2">
        <f t="shared" si="3"/>
        <v>0.86154000000000008</v>
      </c>
      <c r="AD18" s="2">
        <f t="shared" si="4"/>
        <v>0.8192299999999999</v>
      </c>
      <c r="AE18" s="2">
        <f t="shared" si="5"/>
        <v>0.85385000000000011</v>
      </c>
      <c r="AF18" s="2">
        <f t="shared" si="6"/>
        <v>0.91153999999999991</v>
      </c>
    </row>
    <row r="19" spans="1:32" s="2" customFormat="1" ht="63" x14ac:dyDescent="0.25">
      <c r="A19" s="3">
        <v>14</v>
      </c>
      <c r="B19" s="3" t="s">
        <v>502</v>
      </c>
      <c r="C19" s="3" t="s">
        <v>503</v>
      </c>
      <c r="D19" s="67">
        <v>3830001775</v>
      </c>
      <c r="E19" s="61">
        <v>108.742</v>
      </c>
      <c r="F19" s="61">
        <v>30.258099999999999</v>
      </c>
      <c r="G19" s="61">
        <v>7.1289999999999996</v>
      </c>
      <c r="H19" s="61">
        <v>7.7096999999999998</v>
      </c>
      <c r="I19" s="61">
        <v>8.3871000000000002</v>
      </c>
      <c r="J19" s="61">
        <v>7.0323000000000002</v>
      </c>
      <c r="K19" s="61">
        <v>37.258200000000002</v>
      </c>
      <c r="L19" s="61">
        <v>6.0968</v>
      </c>
      <c r="M19" s="61">
        <v>8.9032</v>
      </c>
      <c r="N19" s="61">
        <v>5.5484</v>
      </c>
      <c r="O19" s="61">
        <v>2.2581000000000002</v>
      </c>
      <c r="P19" s="61">
        <v>7.0968</v>
      </c>
      <c r="Q19" s="61">
        <v>3.7097000000000002</v>
      </c>
      <c r="R19" s="61">
        <v>3.6452</v>
      </c>
      <c r="S19" s="61">
        <v>17.870899999999999</v>
      </c>
      <c r="T19" s="61">
        <v>9.1935000000000002</v>
      </c>
      <c r="U19" s="61">
        <v>8.6774000000000004</v>
      </c>
      <c r="V19" s="61">
        <v>23.354799999999997</v>
      </c>
      <c r="W19" s="61">
        <v>5.9676999999999998</v>
      </c>
      <c r="X19" s="61">
        <v>8.4839000000000002</v>
      </c>
      <c r="Y19" s="61">
        <v>8.9032</v>
      </c>
      <c r="Z19" s="2">
        <f t="shared" si="0"/>
        <v>0.89354500000000003</v>
      </c>
      <c r="AA19" s="2">
        <f t="shared" si="1"/>
        <v>0.91935</v>
      </c>
      <c r="AB19" s="2">
        <f t="shared" si="2"/>
        <v>0.86774000000000007</v>
      </c>
      <c r="AC19" s="2">
        <f t="shared" si="3"/>
        <v>0.77849333333333337</v>
      </c>
      <c r="AD19" s="2">
        <f t="shared" si="4"/>
        <v>0.59677000000000002</v>
      </c>
      <c r="AE19" s="2">
        <f t="shared" si="5"/>
        <v>0.84838999999999998</v>
      </c>
      <c r="AF19" s="2">
        <f t="shared" si="6"/>
        <v>0.89032</v>
      </c>
    </row>
    <row r="20" spans="1:32" s="16" customFormat="1" ht="63" x14ac:dyDescent="0.25">
      <c r="A20" s="3">
        <v>15</v>
      </c>
      <c r="B20" s="28" t="s">
        <v>1064</v>
      </c>
      <c r="C20" s="28" t="s">
        <v>1065</v>
      </c>
      <c r="D20" s="65">
        <v>3830001831</v>
      </c>
      <c r="E20" s="63">
        <v>150.46835000000002</v>
      </c>
      <c r="F20" s="63">
        <v>38.444400000000002</v>
      </c>
      <c r="G20" s="63">
        <v>9.6111000000000004</v>
      </c>
      <c r="H20" s="63">
        <v>9.6983999999999995</v>
      </c>
      <c r="I20" s="63">
        <v>9.6270000000000007</v>
      </c>
      <c r="J20" s="63">
        <v>9.5078999999999994</v>
      </c>
      <c r="K20" s="63">
        <v>63.904850000000003</v>
      </c>
      <c r="L20" s="63">
        <v>9.3174500000000009</v>
      </c>
      <c r="M20" s="63">
        <v>8.9126999999999992</v>
      </c>
      <c r="N20" s="63">
        <v>9.3810000000000002</v>
      </c>
      <c r="O20" s="63">
        <v>9.3729999999999993</v>
      </c>
      <c r="P20" s="63">
        <v>9.6905000000000001</v>
      </c>
      <c r="Q20" s="63">
        <v>8.7142999999999997</v>
      </c>
      <c r="R20" s="63">
        <v>8.5159000000000002</v>
      </c>
      <c r="S20" s="63">
        <v>19.3413</v>
      </c>
      <c r="T20" s="63">
        <v>9.6270000000000007</v>
      </c>
      <c r="U20" s="63">
        <v>9.7142999999999997</v>
      </c>
      <c r="V20" s="63">
        <v>28.777799999999999</v>
      </c>
      <c r="W20" s="63">
        <v>9.3175000000000008</v>
      </c>
      <c r="X20" s="63">
        <v>9.6508000000000003</v>
      </c>
      <c r="Y20" s="63">
        <v>9.8094999999999999</v>
      </c>
      <c r="Z20" s="2">
        <f t="shared" si="0"/>
        <v>0.96706500000000006</v>
      </c>
      <c r="AA20" s="2">
        <f t="shared" si="1"/>
        <v>0.96270000000000011</v>
      </c>
      <c r="AB20" s="2">
        <f t="shared" si="2"/>
        <v>0.97143000000000002</v>
      </c>
      <c r="AC20" s="2">
        <f t="shared" si="3"/>
        <v>0.95926</v>
      </c>
      <c r="AD20" s="2">
        <f t="shared" si="4"/>
        <v>0.93175000000000008</v>
      </c>
      <c r="AE20" s="2">
        <f t="shared" si="5"/>
        <v>0.96508000000000005</v>
      </c>
      <c r="AF20" s="2">
        <f t="shared" si="6"/>
        <v>0.98094999999999999</v>
      </c>
    </row>
    <row r="21" spans="1:32" s="16" customFormat="1" ht="78.75" x14ac:dyDescent="0.25">
      <c r="A21" s="3">
        <v>16</v>
      </c>
      <c r="B21" s="28" t="s">
        <v>1062</v>
      </c>
      <c r="C21" s="28" t="s">
        <v>1063</v>
      </c>
      <c r="D21" s="65">
        <v>3830002641</v>
      </c>
      <c r="E21" s="63">
        <v>139.3141</v>
      </c>
      <c r="F21" s="63">
        <v>37.070700000000002</v>
      </c>
      <c r="G21" s="63">
        <v>9.2211999999999996</v>
      </c>
      <c r="H21" s="63">
        <v>9.2035</v>
      </c>
      <c r="I21" s="63">
        <v>9.4070999999999998</v>
      </c>
      <c r="J21" s="63">
        <v>9.2388999999999992</v>
      </c>
      <c r="K21" s="63">
        <v>57.269999999999996</v>
      </c>
      <c r="L21" s="63">
        <v>7.8186</v>
      </c>
      <c r="M21" s="63">
        <v>8.9734999999999996</v>
      </c>
      <c r="N21" s="63">
        <v>9.1681000000000008</v>
      </c>
      <c r="O21" s="63">
        <v>8.6018000000000008</v>
      </c>
      <c r="P21" s="63">
        <v>8.6372</v>
      </c>
      <c r="Q21" s="63">
        <v>8.7788000000000004</v>
      </c>
      <c r="R21" s="63">
        <v>5.2919999999999998</v>
      </c>
      <c r="S21" s="63">
        <v>18.9558</v>
      </c>
      <c r="T21" s="63">
        <v>9.6372</v>
      </c>
      <c r="U21" s="63">
        <v>9.3186</v>
      </c>
      <c r="V21" s="63">
        <v>26.017600000000002</v>
      </c>
      <c r="W21" s="63">
        <v>7.1150000000000002</v>
      </c>
      <c r="X21" s="63">
        <v>9.3451000000000004</v>
      </c>
      <c r="Y21" s="63">
        <v>9.5574999999999992</v>
      </c>
      <c r="Z21" s="2">
        <f t="shared" si="0"/>
        <v>0.94779000000000002</v>
      </c>
      <c r="AA21" s="2">
        <f t="shared" si="1"/>
        <v>0.96372000000000002</v>
      </c>
      <c r="AB21" s="2">
        <f t="shared" si="2"/>
        <v>0.93186000000000002</v>
      </c>
      <c r="AC21" s="2">
        <f t="shared" si="3"/>
        <v>0.86725333333333321</v>
      </c>
      <c r="AD21" s="2">
        <f t="shared" si="4"/>
        <v>0.71150000000000002</v>
      </c>
      <c r="AE21" s="2">
        <f t="shared" si="5"/>
        <v>0.93451000000000006</v>
      </c>
      <c r="AF21" s="2">
        <f t="shared" si="6"/>
        <v>0.95574999999999988</v>
      </c>
    </row>
    <row r="22" spans="1:32" x14ac:dyDescent="0.25">
      <c r="E22" s="102">
        <f>AVERAGE(E6:E21)</f>
        <v>124.344496875</v>
      </c>
      <c r="F22" s="102">
        <f t="shared" ref="F22:Y22" si="7">AVERAGE(F6:F21)</f>
        <v>33.681881250000004</v>
      </c>
      <c r="G22" s="102">
        <f t="shared" si="7"/>
        <v>8.3085500000000003</v>
      </c>
      <c r="H22" s="102">
        <f t="shared" si="7"/>
        <v>8.4639499999999988</v>
      </c>
      <c r="I22" s="102">
        <f t="shared" si="7"/>
        <v>8.6164187500000011</v>
      </c>
      <c r="J22" s="102">
        <f t="shared" si="7"/>
        <v>8.2929624999999998</v>
      </c>
      <c r="K22" s="102">
        <f t="shared" si="7"/>
        <v>47.719396874999994</v>
      </c>
      <c r="L22" s="102">
        <f t="shared" si="7"/>
        <v>7.1754156249999994</v>
      </c>
      <c r="M22" s="102">
        <f t="shared" si="7"/>
        <v>8.366225</v>
      </c>
      <c r="N22" s="102">
        <f t="shared" si="7"/>
        <v>7.8606312499999991</v>
      </c>
      <c r="O22" s="102">
        <f t="shared" si="7"/>
        <v>5.2821562500000008</v>
      </c>
      <c r="P22" s="102">
        <f t="shared" si="7"/>
        <v>8.0308937500000006</v>
      </c>
      <c r="Q22" s="102">
        <f t="shared" si="7"/>
        <v>6.2766187500000008</v>
      </c>
      <c r="R22" s="102">
        <f t="shared" si="7"/>
        <v>4.7274562500000004</v>
      </c>
      <c r="S22" s="102">
        <f t="shared" si="7"/>
        <v>18.03666875</v>
      </c>
      <c r="T22" s="102">
        <f t="shared" si="7"/>
        <v>9.0505000000000013</v>
      </c>
      <c r="U22" s="102">
        <f t="shared" si="7"/>
        <v>8.9861687499999992</v>
      </c>
      <c r="V22" s="102">
        <f t="shared" si="7"/>
        <v>24.906550000000003</v>
      </c>
      <c r="W22" s="102">
        <f t="shared" si="7"/>
        <v>6.9856437499999986</v>
      </c>
      <c r="X22" s="102">
        <f t="shared" si="7"/>
        <v>8.7366562500000011</v>
      </c>
      <c r="Y22" s="102">
        <f t="shared" si="7"/>
        <v>9.1842499999999987</v>
      </c>
      <c r="Z22" s="1">
        <f>AVERAGE(Z6:Z21)</f>
        <v>0.90183343749999989</v>
      </c>
      <c r="AA22" s="1">
        <f t="shared" ref="AA22:AF22" si="8">AVERAGE(AA6:AA21)</f>
        <v>0.90504999999999991</v>
      </c>
      <c r="AB22" s="1">
        <f t="shared" si="8"/>
        <v>0.89861687499999998</v>
      </c>
      <c r="AC22" s="1">
        <f t="shared" si="8"/>
        <v>0.8302183333333335</v>
      </c>
      <c r="AD22" s="1">
        <f t="shared" si="8"/>
        <v>0.6985643749999999</v>
      </c>
      <c r="AE22" s="1">
        <f t="shared" si="8"/>
        <v>0.87366562500000011</v>
      </c>
      <c r="AF22" s="1">
        <f t="shared" si="8"/>
        <v>0.91842499999999994</v>
      </c>
    </row>
  </sheetData>
  <sortState ref="B6:AA21">
    <sortCondition ref="D6:D21"/>
  </sortState>
  <mergeCells count="14">
    <mergeCell ref="A2:A3"/>
    <mergeCell ref="B2:B3"/>
    <mergeCell ref="C2:C3"/>
    <mergeCell ref="D2:D3"/>
    <mergeCell ref="S3:U3"/>
    <mergeCell ref="V3:Y3"/>
    <mergeCell ref="E1:E4"/>
    <mergeCell ref="F1:Y1"/>
    <mergeCell ref="F2:J2"/>
    <mergeCell ref="K2:R2"/>
    <mergeCell ref="S2:U2"/>
    <mergeCell ref="V2:Y2"/>
    <mergeCell ref="F3:J3"/>
    <mergeCell ref="K3:R3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64"/>
  <sheetViews>
    <sheetView topLeftCell="D6" zoomScale="78" zoomScaleNormal="78" workbookViewId="0">
      <selection activeCell="Z15" sqref="Z15:AF15"/>
    </sheetView>
  </sheetViews>
  <sheetFormatPr defaultRowHeight="15" x14ac:dyDescent="0.25"/>
  <cols>
    <col min="1" max="1" width="9.140625" style="1"/>
    <col min="2" max="2" width="42.85546875" style="1" customWidth="1"/>
    <col min="3" max="3" width="35.28515625" style="1" customWidth="1"/>
    <col min="4" max="4" width="14.7109375" style="1" customWidth="1"/>
    <col min="5" max="16384" width="9.140625" style="1"/>
  </cols>
  <sheetData>
    <row r="1" spans="1:51" ht="3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51" ht="15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51" ht="15.75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51" ht="121.5" customHeight="1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51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51" s="2" customFormat="1" ht="78.75" x14ac:dyDescent="0.25">
      <c r="A6" s="3">
        <v>1</v>
      </c>
      <c r="B6" s="19" t="s">
        <v>1090</v>
      </c>
      <c r="C6" s="19" t="s">
        <v>1091</v>
      </c>
      <c r="D6" s="66">
        <v>3831002845</v>
      </c>
      <c r="E6" s="62">
        <v>123.40665000000001</v>
      </c>
      <c r="F6" s="62">
        <v>30.593800000000002</v>
      </c>
      <c r="G6" s="62">
        <v>7.6875</v>
      </c>
      <c r="H6" s="62">
        <v>7.7187999999999999</v>
      </c>
      <c r="I6" s="62">
        <v>7.6875</v>
      </c>
      <c r="J6" s="62">
        <v>7.5</v>
      </c>
      <c r="K6" s="62">
        <v>54.062750000000001</v>
      </c>
      <c r="L6" s="62">
        <v>7.40625</v>
      </c>
      <c r="M6" s="62">
        <v>7.8437999999999999</v>
      </c>
      <c r="N6" s="62">
        <v>7.8437999999999999</v>
      </c>
      <c r="O6" s="62">
        <v>7.5937999999999999</v>
      </c>
      <c r="P6" s="62">
        <v>8.0312999999999999</v>
      </c>
      <c r="Q6" s="62">
        <v>7.5937999999999999</v>
      </c>
      <c r="R6" s="62">
        <v>7.75</v>
      </c>
      <c r="S6" s="62">
        <v>15.5001</v>
      </c>
      <c r="T6" s="62">
        <v>7.6562999999999999</v>
      </c>
      <c r="U6" s="62">
        <v>7.8437999999999999</v>
      </c>
      <c r="V6" s="62">
        <v>23.25</v>
      </c>
      <c r="W6" s="62">
        <v>7.4375</v>
      </c>
      <c r="X6" s="62">
        <v>7.875</v>
      </c>
      <c r="Y6" s="62">
        <v>7.9375</v>
      </c>
      <c r="Z6" s="31">
        <f>AVERAGE(AA6:AB6)</f>
        <v>0.77500499999999994</v>
      </c>
      <c r="AA6" s="31">
        <f>ABS(T6/10)</f>
        <v>0.76563000000000003</v>
      </c>
      <c r="AB6" s="31">
        <f>ABS(U6/10)</f>
        <v>0.78437999999999997</v>
      </c>
      <c r="AC6" s="31">
        <f>AVERAGE(AD6:AF6)</f>
        <v>0.77500000000000002</v>
      </c>
      <c r="AD6" s="31">
        <f>ABS(W6/10)</f>
        <v>0.74375000000000002</v>
      </c>
      <c r="AE6" s="31">
        <f>ABS(X6/10)</f>
        <v>0.78749999999999998</v>
      </c>
      <c r="AF6" s="31">
        <f>ABS(Y6/10)</f>
        <v>0.79374999999999996</v>
      </c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</row>
    <row r="7" spans="1:51" s="2" customFormat="1" ht="78.75" x14ac:dyDescent="0.25">
      <c r="A7" s="3">
        <v>2</v>
      </c>
      <c r="B7" s="19" t="s">
        <v>1082</v>
      </c>
      <c r="C7" s="19" t="s">
        <v>1083</v>
      </c>
      <c r="D7" s="66">
        <v>3831002860</v>
      </c>
      <c r="E7" s="62">
        <v>133.32339999999999</v>
      </c>
      <c r="F7" s="62">
        <v>32.705800000000004</v>
      </c>
      <c r="G7" s="62">
        <v>7.7058999999999997</v>
      </c>
      <c r="H7" s="62">
        <v>8.0980000000000008</v>
      </c>
      <c r="I7" s="62">
        <v>8.5294000000000008</v>
      </c>
      <c r="J7" s="62">
        <v>8.3725000000000005</v>
      </c>
      <c r="K7" s="62">
        <v>55.990200000000002</v>
      </c>
      <c r="L7" s="62">
        <v>7.970600000000001</v>
      </c>
      <c r="M7" s="62">
        <v>8.4705999999999992</v>
      </c>
      <c r="N7" s="62">
        <v>8.6667000000000005</v>
      </c>
      <c r="O7" s="62">
        <v>8.1175999999999995</v>
      </c>
      <c r="P7" s="62">
        <v>8.5294000000000008</v>
      </c>
      <c r="Q7" s="62">
        <v>7.1961000000000004</v>
      </c>
      <c r="R7" s="62">
        <v>7.0392000000000001</v>
      </c>
      <c r="S7" s="62">
        <v>18.588200000000001</v>
      </c>
      <c r="T7" s="62">
        <v>9.3725000000000005</v>
      </c>
      <c r="U7" s="62">
        <v>9.2157</v>
      </c>
      <c r="V7" s="62">
        <v>26.039200000000001</v>
      </c>
      <c r="W7" s="62">
        <v>8.2353000000000005</v>
      </c>
      <c r="X7" s="62">
        <v>8.7843</v>
      </c>
      <c r="Y7" s="62">
        <v>9.0196000000000005</v>
      </c>
      <c r="Z7" s="31">
        <f t="shared" ref="Z7:Z14" si="0">AVERAGE(AA7:AB7)</f>
        <v>0.92941000000000007</v>
      </c>
      <c r="AA7" s="31">
        <f t="shared" ref="AA7:AA14" si="1">ABS(T7/10)</f>
        <v>0.93725000000000003</v>
      </c>
      <c r="AB7" s="31">
        <f t="shared" ref="AB7:AB14" si="2">ABS(U7/10)</f>
        <v>0.92157</v>
      </c>
      <c r="AC7" s="31">
        <f t="shared" ref="AC7:AC14" si="3">AVERAGE(AD7:AF7)</f>
        <v>0.86797333333333349</v>
      </c>
      <c r="AD7" s="31">
        <f t="shared" ref="AD7:AD14" si="4">ABS(W7/10)</f>
        <v>0.8235300000000001</v>
      </c>
      <c r="AE7" s="31">
        <f t="shared" ref="AE7:AE14" si="5">ABS(X7/10)</f>
        <v>0.87843000000000004</v>
      </c>
      <c r="AF7" s="31">
        <f t="shared" ref="AF7:AF14" si="6">ABS(Y7/10)</f>
        <v>0.90196000000000009</v>
      </c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</row>
    <row r="8" spans="1:51" s="2" customFormat="1" ht="63" x14ac:dyDescent="0.25">
      <c r="A8" s="3">
        <v>3</v>
      </c>
      <c r="B8" s="3" t="s">
        <v>1076</v>
      </c>
      <c r="C8" s="3" t="s">
        <v>1077</v>
      </c>
      <c r="D8" s="67">
        <v>3831002940</v>
      </c>
      <c r="E8" s="61">
        <v>128.1942</v>
      </c>
      <c r="F8" s="61">
        <v>31.799999999999997</v>
      </c>
      <c r="G8" s="61">
        <v>7.8548999999999998</v>
      </c>
      <c r="H8" s="61">
        <v>7.9843000000000002</v>
      </c>
      <c r="I8" s="61">
        <v>8.0391999999999992</v>
      </c>
      <c r="J8" s="61">
        <v>7.9215999999999998</v>
      </c>
      <c r="K8" s="61">
        <v>53.253</v>
      </c>
      <c r="L8" s="61">
        <v>7.3117999999999999</v>
      </c>
      <c r="M8" s="61">
        <v>8.3490000000000002</v>
      </c>
      <c r="N8" s="61">
        <v>7.8</v>
      </c>
      <c r="O8" s="61">
        <v>7.5175999999999998</v>
      </c>
      <c r="P8" s="61">
        <v>8.9412000000000003</v>
      </c>
      <c r="Q8" s="61">
        <v>6.5922000000000001</v>
      </c>
      <c r="R8" s="61">
        <v>6.7412000000000001</v>
      </c>
      <c r="S8" s="61">
        <v>17.7608</v>
      </c>
      <c r="T8" s="61">
        <v>8.9254999999999995</v>
      </c>
      <c r="U8" s="61">
        <v>8.8353000000000002</v>
      </c>
      <c r="V8" s="61">
        <v>25.380400000000002</v>
      </c>
      <c r="W8" s="61">
        <v>7.1372999999999998</v>
      </c>
      <c r="X8" s="61">
        <v>8.8000000000000007</v>
      </c>
      <c r="Y8" s="61">
        <v>9.4430999999999994</v>
      </c>
      <c r="Z8" s="31">
        <f t="shared" si="0"/>
        <v>0.88803999999999994</v>
      </c>
      <c r="AA8" s="31">
        <f t="shared" si="1"/>
        <v>0.89254999999999995</v>
      </c>
      <c r="AB8" s="31">
        <f t="shared" si="2"/>
        <v>0.88353000000000004</v>
      </c>
      <c r="AC8" s="31">
        <f t="shared" si="3"/>
        <v>0.84601333333333339</v>
      </c>
      <c r="AD8" s="31">
        <f t="shared" si="4"/>
        <v>0.71372999999999998</v>
      </c>
      <c r="AE8" s="31">
        <f t="shared" si="5"/>
        <v>0.88000000000000012</v>
      </c>
      <c r="AF8" s="31">
        <f t="shared" si="6"/>
        <v>0.94430999999999998</v>
      </c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</row>
    <row r="9" spans="1:51" s="2" customFormat="1" ht="63" x14ac:dyDescent="0.25">
      <c r="A9" s="3">
        <v>4</v>
      </c>
      <c r="B9" s="3" t="s">
        <v>1074</v>
      </c>
      <c r="C9" s="3" t="s">
        <v>1075</v>
      </c>
      <c r="D9" s="67">
        <v>3831002958</v>
      </c>
      <c r="E9" s="61">
        <v>152.70845</v>
      </c>
      <c r="F9" s="61">
        <v>38.406300000000002</v>
      </c>
      <c r="G9" s="61">
        <v>9.75</v>
      </c>
      <c r="H9" s="61">
        <v>9.7707999999999995</v>
      </c>
      <c r="I9" s="61">
        <v>9.4687999999999999</v>
      </c>
      <c r="J9" s="61">
        <v>9.4167000000000005</v>
      </c>
      <c r="K9" s="61">
        <v>65.833449999999999</v>
      </c>
      <c r="L9" s="61">
        <v>9.3333499999999994</v>
      </c>
      <c r="M9" s="61">
        <v>9.7604000000000006</v>
      </c>
      <c r="N9" s="61">
        <v>9.4062999999999999</v>
      </c>
      <c r="O9" s="61">
        <v>9.2292000000000005</v>
      </c>
      <c r="P9" s="61">
        <v>9.8020999999999994</v>
      </c>
      <c r="Q9" s="61">
        <v>9.2292000000000005</v>
      </c>
      <c r="R9" s="61">
        <v>9.0729000000000006</v>
      </c>
      <c r="S9" s="61">
        <v>19.239599999999999</v>
      </c>
      <c r="T9" s="61">
        <v>9.6875</v>
      </c>
      <c r="U9" s="61">
        <v>9.5520999999999994</v>
      </c>
      <c r="V9" s="61">
        <v>29.229100000000003</v>
      </c>
      <c r="W9" s="61">
        <v>9.6354000000000006</v>
      </c>
      <c r="X9" s="61">
        <v>9.6979000000000006</v>
      </c>
      <c r="Y9" s="61">
        <v>9.8957999999999995</v>
      </c>
      <c r="Z9" s="31">
        <f t="shared" si="0"/>
        <v>0.96197999999999995</v>
      </c>
      <c r="AA9" s="31">
        <f t="shared" si="1"/>
        <v>0.96875</v>
      </c>
      <c r="AB9" s="31">
        <f t="shared" si="2"/>
        <v>0.95520999999999989</v>
      </c>
      <c r="AC9" s="31">
        <f t="shared" si="3"/>
        <v>0.9743033333333333</v>
      </c>
      <c r="AD9" s="31">
        <f t="shared" si="4"/>
        <v>0.96354000000000006</v>
      </c>
      <c r="AE9" s="31">
        <f t="shared" si="5"/>
        <v>0.96979000000000004</v>
      </c>
      <c r="AF9" s="31">
        <f t="shared" si="6"/>
        <v>0.9895799999999999</v>
      </c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</row>
    <row r="10" spans="1:51" s="16" customFormat="1" ht="78.75" x14ac:dyDescent="0.25">
      <c r="A10" s="3">
        <v>5</v>
      </c>
      <c r="B10" s="3" t="s">
        <v>1078</v>
      </c>
      <c r="C10" s="3" t="s">
        <v>1079</v>
      </c>
      <c r="D10" s="67">
        <v>3831003101</v>
      </c>
      <c r="E10" s="61">
        <v>129.45365000000001</v>
      </c>
      <c r="F10" s="61">
        <v>35.593900000000005</v>
      </c>
      <c r="G10" s="61">
        <v>9.0937999999999999</v>
      </c>
      <c r="H10" s="61">
        <v>7.625</v>
      </c>
      <c r="I10" s="61">
        <v>9.5312999999999999</v>
      </c>
      <c r="J10" s="61">
        <v>9.3437999999999999</v>
      </c>
      <c r="K10" s="61">
        <v>50.265850000000007</v>
      </c>
      <c r="L10" s="61">
        <v>7.9531499999999999</v>
      </c>
      <c r="M10" s="61">
        <v>9.5</v>
      </c>
      <c r="N10" s="61">
        <v>7.5625</v>
      </c>
      <c r="O10" s="61">
        <v>2.0937999999999999</v>
      </c>
      <c r="P10" s="61">
        <v>9.2812999999999999</v>
      </c>
      <c r="Q10" s="61">
        <v>8.5312999999999999</v>
      </c>
      <c r="R10" s="61">
        <v>5.3437999999999999</v>
      </c>
      <c r="S10" s="61">
        <v>18.281300000000002</v>
      </c>
      <c r="T10" s="61">
        <v>9.4687999999999999</v>
      </c>
      <c r="U10" s="61">
        <v>8.8125</v>
      </c>
      <c r="V10" s="61">
        <v>25.3126</v>
      </c>
      <c r="W10" s="61">
        <v>6.9687999999999999</v>
      </c>
      <c r="X10" s="61">
        <v>9.0937999999999999</v>
      </c>
      <c r="Y10" s="61">
        <v>9.25</v>
      </c>
      <c r="Z10" s="31">
        <f t="shared" si="0"/>
        <v>0.91406499999999991</v>
      </c>
      <c r="AA10" s="31">
        <f t="shared" si="1"/>
        <v>0.94687999999999994</v>
      </c>
      <c r="AB10" s="31">
        <f t="shared" si="2"/>
        <v>0.88124999999999998</v>
      </c>
      <c r="AC10" s="31">
        <f t="shared" si="3"/>
        <v>0.84375333333333324</v>
      </c>
      <c r="AD10" s="31">
        <f t="shared" si="4"/>
        <v>0.69687999999999994</v>
      </c>
      <c r="AE10" s="31">
        <f t="shared" si="5"/>
        <v>0.90937999999999997</v>
      </c>
      <c r="AF10" s="31">
        <f t="shared" si="6"/>
        <v>0.92500000000000004</v>
      </c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</row>
    <row r="11" spans="1:51" s="16" customFormat="1" ht="78.75" x14ac:dyDescent="0.25">
      <c r="A11" s="3">
        <v>6</v>
      </c>
      <c r="B11" s="3" t="s">
        <v>1080</v>
      </c>
      <c r="C11" s="3" t="s">
        <v>1081</v>
      </c>
      <c r="D11" s="67">
        <v>3831003140</v>
      </c>
      <c r="E11" s="61">
        <v>137.78125</v>
      </c>
      <c r="F11" s="61">
        <v>29.9375</v>
      </c>
      <c r="G11" s="61">
        <v>7.25</v>
      </c>
      <c r="H11" s="61">
        <v>7.75</v>
      </c>
      <c r="I11" s="61">
        <v>7.375</v>
      </c>
      <c r="J11" s="61">
        <v>7.5625</v>
      </c>
      <c r="K11" s="61">
        <v>61.34375</v>
      </c>
      <c r="L11" s="61">
        <v>8.28125</v>
      </c>
      <c r="M11" s="61">
        <v>9.25</v>
      </c>
      <c r="N11" s="61">
        <v>9.3125</v>
      </c>
      <c r="O11" s="61">
        <v>8.6875</v>
      </c>
      <c r="P11" s="61">
        <v>8.75</v>
      </c>
      <c r="Q11" s="61">
        <v>8.6875</v>
      </c>
      <c r="R11" s="61">
        <v>8.375</v>
      </c>
      <c r="S11" s="61">
        <v>18.875</v>
      </c>
      <c r="T11" s="61">
        <v>9.4375</v>
      </c>
      <c r="U11" s="61">
        <v>9.4375</v>
      </c>
      <c r="V11" s="61">
        <v>27.625</v>
      </c>
      <c r="W11" s="61">
        <v>8.625</v>
      </c>
      <c r="X11" s="61">
        <v>9.4375</v>
      </c>
      <c r="Y11" s="61">
        <v>9.5625</v>
      </c>
      <c r="Z11" s="31">
        <f t="shared" si="0"/>
        <v>0.94374999999999998</v>
      </c>
      <c r="AA11" s="31">
        <f t="shared" si="1"/>
        <v>0.94374999999999998</v>
      </c>
      <c r="AB11" s="31">
        <f t="shared" si="2"/>
        <v>0.94374999999999998</v>
      </c>
      <c r="AC11" s="31">
        <f t="shared" si="3"/>
        <v>0.92083333333333339</v>
      </c>
      <c r="AD11" s="31">
        <f t="shared" si="4"/>
        <v>0.86250000000000004</v>
      </c>
      <c r="AE11" s="31">
        <f t="shared" si="5"/>
        <v>0.94374999999999998</v>
      </c>
      <c r="AF11" s="31">
        <f t="shared" si="6"/>
        <v>0.95625000000000004</v>
      </c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</row>
    <row r="12" spans="1:51" s="16" customFormat="1" ht="94.5" x14ac:dyDescent="0.25">
      <c r="A12" s="3">
        <v>7</v>
      </c>
      <c r="B12" s="19" t="s">
        <v>1084</v>
      </c>
      <c r="C12" s="19" t="s">
        <v>1085</v>
      </c>
      <c r="D12" s="66">
        <v>3831003246</v>
      </c>
      <c r="E12" s="62">
        <v>136.7381</v>
      </c>
      <c r="F12" s="62">
        <v>36.833300000000001</v>
      </c>
      <c r="G12" s="62">
        <v>8.9762000000000004</v>
      </c>
      <c r="H12" s="62">
        <v>9.0237999999999996</v>
      </c>
      <c r="I12" s="62">
        <v>9.5</v>
      </c>
      <c r="J12" s="62">
        <v>9.3332999999999995</v>
      </c>
      <c r="K12" s="62">
        <v>56.3095</v>
      </c>
      <c r="L12" s="62">
        <v>7.4762000000000004</v>
      </c>
      <c r="M12" s="62">
        <v>8.2380999999999993</v>
      </c>
      <c r="N12" s="62">
        <v>8.2380999999999993</v>
      </c>
      <c r="O12" s="62">
        <v>7.8333000000000004</v>
      </c>
      <c r="P12" s="62">
        <v>8.2619000000000007</v>
      </c>
      <c r="Q12" s="62">
        <v>8.3094999999999999</v>
      </c>
      <c r="R12" s="62">
        <v>7.9523999999999999</v>
      </c>
      <c r="S12" s="62">
        <v>18.238099999999999</v>
      </c>
      <c r="T12" s="62">
        <v>9.1428999999999991</v>
      </c>
      <c r="U12" s="62">
        <v>9.0952000000000002</v>
      </c>
      <c r="V12" s="62">
        <v>25.357199999999999</v>
      </c>
      <c r="W12" s="62">
        <v>7.1666999999999996</v>
      </c>
      <c r="X12" s="62">
        <v>9</v>
      </c>
      <c r="Y12" s="62">
        <v>9.1905000000000001</v>
      </c>
      <c r="Z12" s="31">
        <f t="shared" si="0"/>
        <v>0.91190499999999997</v>
      </c>
      <c r="AA12" s="31">
        <f t="shared" si="1"/>
        <v>0.91428999999999994</v>
      </c>
      <c r="AB12" s="31">
        <f t="shared" si="2"/>
        <v>0.90952</v>
      </c>
      <c r="AC12" s="31">
        <f t="shared" si="3"/>
        <v>0.84523999999999999</v>
      </c>
      <c r="AD12" s="31">
        <f t="shared" si="4"/>
        <v>0.71666999999999992</v>
      </c>
      <c r="AE12" s="31">
        <f t="shared" si="5"/>
        <v>0.9</v>
      </c>
      <c r="AF12" s="31">
        <f t="shared" si="6"/>
        <v>0.91905000000000003</v>
      </c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</row>
    <row r="13" spans="1:51" s="31" customFormat="1" ht="94.5" x14ac:dyDescent="0.25">
      <c r="A13" s="3">
        <v>8</v>
      </c>
      <c r="B13" s="19" t="s">
        <v>1086</v>
      </c>
      <c r="C13" s="19" t="s">
        <v>1087</v>
      </c>
      <c r="D13" s="66">
        <v>3831003253</v>
      </c>
      <c r="E13" s="62">
        <v>150.37494999999998</v>
      </c>
      <c r="F13" s="62">
        <v>39.5</v>
      </c>
      <c r="G13" s="62">
        <v>10</v>
      </c>
      <c r="H13" s="62">
        <v>9.75</v>
      </c>
      <c r="I13" s="62">
        <v>10</v>
      </c>
      <c r="J13" s="62">
        <v>9.75</v>
      </c>
      <c r="K13" s="62">
        <v>63.458349999999996</v>
      </c>
      <c r="L13" s="62">
        <v>9.2083499999999994</v>
      </c>
      <c r="M13" s="62">
        <v>9.5832999999999995</v>
      </c>
      <c r="N13" s="62">
        <v>9.6667000000000005</v>
      </c>
      <c r="O13" s="62">
        <v>7.8333000000000004</v>
      </c>
      <c r="P13" s="62">
        <v>8.75</v>
      </c>
      <c r="Q13" s="62">
        <v>8.9167000000000005</v>
      </c>
      <c r="R13" s="62">
        <v>9.5</v>
      </c>
      <c r="S13" s="62">
        <v>19.166699999999999</v>
      </c>
      <c r="T13" s="62">
        <v>9.75</v>
      </c>
      <c r="U13" s="62">
        <v>9.4167000000000005</v>
      </c>
      <c r="V13" s="62">
        <v>28.249899999999997</v>
      </c>
      <c r="W13" s="62">
        <v>8.8332999999999995</v>
      </c>
      <c r="X13" s="62">
        <v>9.5832999999999995</v>
      </c>
      <c r="Y13" s="62">
        <v>9.8332999999999995</v>
      </c>
      <c r="Z13" s="31">
        <f t="shared" si="0"/>
        <v>0.95833499999999994</v>
      </c>
      <c r="AA13" s="31">
        <f t="shared" si="1"/>
        <v>0.97499999999999998</v>
      </c>
      <c r="AB13" s="31">
        <f t="shared" si="2"/>
        <v>0.94167000000000001</v>
      </c>
      <c r="AC13" s="31">
        <f t="shared" si="3"/>
        <v>0.94166333333333319</v>
      </c>
      <c r="AD13" s="31">
        <f t="shared" si="4"/>
        <v>0.88332999999999995</v>
      </c>
      <c r="AE13" s="31">
        <f t="shared" si="5"/>
        <v>0.9583299999999999</v>
      </c>
      <c r="AF13" s="31">
        <f t="shared" si="6"/>
        <v>0.98332999999999993</v>
      </c>
    </row>
    <row r="14" spans="1:51" s="16" customFormat="1" ht="54" customHeight="1" x14ac:dyDescent="0.25">
      <c r="A14" s="3">
        <v>9</v>
      </c>
      <c r="B14" s="29" t="s">
        <v>1088</v>
      </c>
      <c r="C14" s="29" t="s">
        <v>1089</v>
      </c>
      <c r="D14" s="68">
        <v>3831003422</v>
      </c>
      <c r="E14" s="77">
        <v>127.86000000000001</v>
      </c>
      <c r="F14" s="77">
        <v>33.96</v>
      </c>
      <c r="G14" s="77">
        <v>8.91</v>
      </c>
      <c r="H14" s="77">
        <v>8.61</v>
      </c>
      <c r="I14" s="77">
        <v>8.43</v>
      </c>
      <c r="J14" s="77">
        <v>8.01</v>
      </c>
      <c r="K14" s="77">
        <v>48.750000000000007</v>
      </c>
      <c r="L14" s="77">
        <v>6.44</v>
      </c>
      <c r="M14" s="77">
        <v>6.96</v>
      </c>
      <c r="N14" s="77">
        <v>8.16</v>
      </c>
      <c r="O14" s="77">
        <v>6.17</v>
      </c>
      <c r="P14" s="77">
        <v>9.26</v>
      </c>
      <c r="Q14" s="77">
        <v>5.95</v>
      </c>
      <c r="R14" s="77">
        <v>5.81</v>
      </c>
      <c r="S14" s="77">
        <v>19.93</v>
      </c>
      <c r="T14" s="77">
        <v>9.93</v>
      </c>
      <c r="U14" s="77">
        <v>10</v>
      </c>
      <c r="V14" s="77">
        <v>25.22</v>
      </c>
      <c r="W14" s="77">
        <v>5.43</v>
      </c>
      <c r="X14" s="77">
        <v>9.7899999999999991</v>
      </c>
      <c r="Y14" s="77">
        <v>10</v>
      </c>
      <c r="Z14" s="31">
        <f t="shared" si="0"/>
        <v>0.99649999999999994</v>
      </c>
      <c r="AA14" s="31">
        <f t="shared" si="1"/>
        <v>0.99299999999999999</v>
      </c>
      <c r="AB14" s="31">
        <f t="shared" si="2"/>
        <v>1</v>
      </c>
      <c r="AC14" s="31">
        <f t="shared" si="3"/>
        <v>0.84066666666666656</v>
      </c>
      <c r="AD14" s="31">
        <f t="shared" si="4"/>
        <v>0.54299999999999993</v>
      </c>
      <c r="AE14" s="31">
        <f t="shared" si="5"/>
        <v>0.97899999999999987</v>
      </c>
      <c r="AF14" s="31">
        <f t="shared" si="6"/>
        <v>1</v>
      </c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</row>
    <row r="15" spans="1:51" x14ac:dyDescent="0.25">
      <c r="E15" s="102">
        <f>AVERAGE(E6:E14)</f>
        <v>135.53785000000002</v>
      </c>
      <c r="F15" s="102">
        <f t="shared" ref="F15:Y15" si="7">AVERAGE(F6:F14)</f>
        <v>34.370066666666666</v>
      </c>
      <c r="G15" s="102">
        <f t="shared" si="7"/>
        <v>8.5809222222222203</v>
      </c>
      <c r="H15" s="102">
        <f t="shared" si="7"/>
        <v>8.4811888888888873</v>
      </c>
      <c r="I15" s="102">
        <f t="shared" si="7"/>
        <v>8.7290222222222233</v>
      </c>
      <c r="J15" s="102">
        <f t="shared" si="7"/>
        <v>8.5789333333333335</v>
      </c>
      <c r="K15" s="102">
        <f t="shared" si="7"/>
        <v>56.585205555555561</v>
      </c>
      <c r="L15" s="102">
        <f t="shared" si="7"/>
        <v>7.9312166666666668</v>
      </c>
      <c r="M15" s="102">
        <f t="shared" si="7"/>
        <v>8.6616888888888877</v>
      </c>
      <c r="N15" s="102">
        <f t="shared" si="7"/>
        <v>8.5174000000000003</v>
      </c>
      <c r="O15" s="102">
        <f t="shared" si="7"/>
        <v>7.2306777777777773</v>
      </c>
      <c r="P15" s="102">
        <f t="shared" si="7"/>
        <v>8.8452444444444449</v>
      </c>
      <c r="Q15" s="102">
        <f t="shared" si="7"/>
        <v>7.8895888888888903</v>
      </c>
      <c r="R15" s="102">
        <f t="shared" si="7"/>
        <v>7.5093888888888882</v>
      </c>
      <c r="S15" s="102">
        <f t="shared" si="7"/>
        <v>18.397755555555555</v>
      </c>
      <c r="T15" s="102">
        <f t="shared" si="7"/>
        <v>9.2634444444444455</v>
      </c>
      <c r="U15" s="102">
        <f t="shared" si="7"/>
        <v>9.1343111111111099</v>
      </c>
      <c r="V15" s="102">
        <f t="shared" si="7"/>
        <v>26.184822222222223</v>
      </c>
      <c r="W15" s="102">
        <f t="shared" si="7"/>
        <v>7.718811111111112</v>
      </c>
      <c r="X15" s="102">
        <f t="shared" si="7"/>
        <v>9.117977777777778</v>
      </c>
      <c r="Y15" s="102">
        <f t="shared" si="7"/>
        <v>9.3480333333333334</v>
      </c>
      <c r="Z15" s="31">
        <f>AVERAGE(Z6:Z14)</f>
        <v>0.91988777777777786</v>
      </c>
      <c r="AA15" s="31">
        <f t="shared" ref="AA15:AF15" si="8">AVERAGE(AA6:AA14)</f>
        <v>0.92634444444444441</v>
      </c>
      <c r="AB15" s="31">
        <f t="shared" si="8"/>
        <v>0.91343111111111108</v>
      </c>
      <c r="AC15" s="31">
        <f t="shared" si="8"/>
        <v>0.8728274074074075</v>
      </c>
      <c r="AD15" s="31">
        <f t="shared" si="8"/>
        <v>0.77188111111111113</v>
      </c>
      <c r="AE15" s="31">
        <f t="shared" si="8"/>
        <v>0.91179777777777771</v>
      </c>
      <c r="AF15" s="31">
        <f t="shared" si="8"/>
        <v>0.93480333333333321</v>
      </c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</row>
    <row r="16" spans="1:51" x14ac:dyDescent="0.25"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</row>
    <row r="17" spans="26:51" x14ac:dyDescent="0.25"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</row>
    <row r="18" spans="26:51" x14ac:dyDescent="0.25"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</row>
    <row r="19" spans="26:51" x14ac:dyDescent="0.25"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</row>
    <row r="20" spans="26:51" x14ac:dyDescent="0.25"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</row>
    <row r="21" spans="26:51" x14ac:dyDescent="0.25"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</row>
    <row r="22" spans="26:51" x14ac:dyDescent="0.25"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</row>
    <row r="23" spans="26:51" x14ac:dyDescent="0.25"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</row>
    <row r="24" spans="26:51" x14ac:dyDescent="0.25"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</row>
    <row r="25" spans="26:51" x14ac:dyDescent="0.25"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</row>
    <row r="26" spans="26:51" x14ac:dyDescent="0.25"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</row>
    <row r="27" spans="26:51" x14ac:dyDescent="0.25"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</row>
    <row r="28" spans="26:51" x14ac:dyDescent="0.25"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</row>
    <row r="29" spans="26:51" x14ac:dyDescent="0.25"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</row>
    <row r="30" spans="26:51" x14ac:dyDescent="0.25"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</row>
    <row r="31" spans="26:51" x14ac:dyDescent="0.25"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</row>
    <row r="32" spans="26:51" x14ac:dyDescent="0.25"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</row>
    <row r="33" spans="26:51" x14ac:dyDescent="0.25"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</row>
    <row r="34" spans="26:51" x14ac:dyDescent="0.25"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</row>
    <row r="35" spans="26:51" x14ac:dyDescent="0.25"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</row>
    <row r="36" spans="26:51" x14ac:dyDescent="0.25"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</row>
    <row r="37" spans="26:51" x14ac:dyDescent="0.25"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</row>
    <row r="38" spans="26:51" x14ac:dyDescent="0.25"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</row>
    <row r="39" spans="26:51" x14ac:dyDescent="0.25"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</row>
    <row r="40" spans="26:51" x14ac:dyDescent="0.25"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</row>
    <row r="41" spans="26:51" x14ac:dyDescent="0.25"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</row>
    <row r="42" spans="26:51" x14ac:dyDescent="0.25"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</row>
    <row r="43" spans="26:51" x14ac:dyDescent="0.25"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</row>
    <row r="44" spans="26:51" x14ac:dyDescent="0.25"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</row>
    <row r="45" spans="26:51" x14ac:dyDescent="0.25"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</row>
    <row r="46" spans="26:51" x14ac:dyDescent="0.25"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</row>
    <row r="47" spans="26:51" x14ac:dyDescent="0.25"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</row>
    <row r="48" spans="26:51" x14ac:dyDescent="0.25"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</row>
    <row r="49" spans="26:51" x14ac:dyDescent="0.25"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</row>
    <row r="50" spans="26:51" x14ac:dyDescent="0.25"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</row>
    <row r="51" spans="26:51" x14ac:dyDescent="0.25"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</row>
    <row r="52" spans="26:51" x14ac:dyDescent="0.25"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</row>
    <row r="53" spans="26:51" x14ac:dyDescent="0.25"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</row>
    <row r="54" spans="26:51" x14ac:dyDescent="0.25"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</row>
    <row r="55" spans="26:51" x14ac:dyDescent="0.25"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</row>
    <row r="56" spans="26:51" x14ac:dyDescent="0.25"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</row>
    <row r="57" spans="26:51" x14ac:dyDescent="0.25"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</row>
    <row r="58" spans="26:51" x14ac:dyDescent="0.25"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</row>
    <row r="59" spans="26:51" x14ac:dyDescent="0.25"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</row>
    <row r="60" spans="26:51" x14ac:dyDescent="0.25"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</row>
    <row r="61" spans="26:51" x14ac:dyDescent="0.25"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</row>
    <row r="62" spans="26:51" x14ac:dyDescent="0.25"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</row>
    <row r="63" spans="26:51" x14ac:dyDescent="0.25"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</row>
    <row r="64" spans="26:51" x14ac:dyDescent="0.25"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</row>
  </sheetData>
  <sortState ref="B6:AA14">
    <sortCondition ref="D6:D14"/>
  </sortState>
  <mergeCells count="14">
    <mergeCell ref="A2:A3"/>
    <mergeCell ref="B2:B3"/>
    <mergeCell ref="C2:C3"/>
    <mergeCell ref="D2:D3"/>
    <mergeCell ref="S3:U3"/>
    <mergeCell ref="V3:Y3"/>
    <mergeCell ref="E1:E4"/>
    <mergeCell ref="F1:Y1"/>
    <mergeCell ref="F2:J2"/>
    <mergeCell ref="K2:R2"/>
    <mergeCell ref="S2:U2"/>
    <mergeCell ref="V2:Y2"/>
    <mergeCell ref="F3:J3"/>
    <mergeCell ref="K3:R3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30"/>
  <sheetViews>
    <sheetView topLeftCell="A18" zoomScale="59" zoomScaleNormal="59" workbookViewId="0">
      <selection activeCell="AA30" sqref="AA30:AG30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25" width="9.140625" style="1"/>
    <col min="26" max="122" width="9.140625" style="31"/>
    <col min="123" max="16384" width="9.140625" style="1"/>
  </cols>
  <sheetData>
    <row r="1" spans="1:122" ht="3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122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122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122" ht="185.25" customHeight="1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122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122" s="16" customFormat="1" ht="63" x14ac:dyDescent="0.25">
      <c r="A6" s="19">
        <v>1</v>
      </c>
      <c r="B6" s="19" t="s">
        <v>1102</v>
      </c>
      <c r="C6" s="19" t="s">
        <v>1103</v>
      </c>
      <c r="D6" s="66">
        <v>3832001139</v>
      </c>
      <c r="E6" s="62">
        <v>118.09180000000001</v>
      </c>
      <c r="F6" s="62">
        <v>29.468299999999999</v>
      </c>
      <c r="G6" s="62">
        <v>7.1708999999999996</v>
      </c>
      <c r="H6" s="62">
        <v>7.3734000000000002</v>
      </c>
      <c r="I6" s="62">
        <v>7.5949</v>
      </c>
      <c r="J6" s="62">
        <v>7.3291000000000004</v>
      </c>
      <c r="K6" s="62">
        <v>49.844999999999999</v>
      </c>
      <c r="L6" s="62">
        <v>6.7437000000000005</v>
      </c>
      <c r="M6" s="62">
        <v>7.0885999999999996</v>
      </c>
      <c r="N6" s="62">
        <v>7.3037999999999998</v>
      </c>
      <c r="O6" s="62">
        <v>7.1456</v>
      </c>
      <c r="P6" s="62">
        <v>7.4809999999999999</v>
      </c>
      <c r="Q6" s="62">
        <v>7.1772</v>
      </c>
      <c r="R6" s="62">
        <v>6.9051</v>
      </c>
      <c r="S6" s="62">
        <v>15.7911</v>
      </c>
      <c r="T6" s="62">
        <v>7.7404999999999999</v>
      </c>
      <c r="U6" s="62">
        <v>8.0505999999999993</v>
      </c>
      <c r="V6" s="62">
        <v>22.987400000000001</v>
      </c>
      <c r="W6" s="62">
        <v>6.9936999999999996</v>
      </c>
      <c r="X6" s="62">
        <v>7.7847999999999997</v>
      </c>
      <c r="Y6" s="62">
        <v>8.2088999999999999</v>
      </c>
      <c r="Z6" s="31"/>
      <c r="AA6" s="31">
        <f>AVERAGE(AB6:AC6)</f>
        <v>0.78955500000000001</v>
      </c>
      <c r="AB6" s="31">
        <f>ABS(T6/10)</f>
        <v>0.77405000000000002</v>
      </c>
      <c r="AC6" s="31">
        <f>ABS(U6/10)</f>
        <v>0.80505999999999989</v>
      </c>
      <c r="AD6" s="31">
        <f>AVERAGE(AE6:AG6)</f>
        <v>0.76624666666666663</v>
      </c>
      <c r="AE6" s="31">
        <f>ABS(W6/10)</f>
        <v>0.69936999999999994</v>
      </c>
      <c r="AF6" s="31">
        <f>ABS(X6/10)</f>
        <v>0.77847999999999995</v>
      </c>
      <c r="AG6" s="31">
        <f>ABS(Y6/10)</f>
        <v>0.82089000000000001</v>
      </c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</row>
    <row r="7" spans="1:122" s="27" customFormat="1" ht="63" x14ac:dyDescent="0.25">
      <c r="A7" s="19">
        <v>2</v>
      </c>
      <c r="B7" s="19" t="s">
        <v>1100</v>
      </c>
      <c r="C7" s="19" t="s">
        <v>1101</v>
      </c>
      <c r="D7" s="66">
        <v>3832001682</v>
      </c>
      <c r="E7" s="62">
        <v>157.65645000000001</v>
      </c>
      <c r="F7" s="62">
        <v>39.530500000000004</v>
      </c>
      <c r="G7" s="62">
        <v>9.9084000000000003</v>
      </c>
      <c r="H7" s="62">
        <v>9.8931000000000004</v>
      </c>
      <c r="I7" s="62">
        <v>9.8626000000000005</v>
      </c>
      <c r="J7" s="62">
        <v>9.8664000000000005</v>
      </c>
      <c r="K7" s="62">
        <v>68.687049999999999</v>
      </c>
      <c r="L7" s="62">
        <v>9.7824500000000008</v>
      </c>
      <c r="M7" s="62">
        <v>9.8359000000000005</v>
      </c>
      <c r="N7" s="62">
        <v>9.8359000000000005</v>
      </c>
      <c r="O7" s="62">
        <v>9.7634000000000007</v>
      </c>
      <c r="P7" s="62">
        <v>9.7786000000000008</v>
      </c>
      <c r="Q7" s="62">
        <v>9.8244000000000007</v>
      </c>
      <c r="R7" s="62">
        <v>9.8664000000000005</v>
      </c>
      <c r="S7" s="62">
        <v>19.813000000000002</v>
      </c>
      <c r="T7" s="62">
        <v>9.9046000000000003</v>
      </c>
      <c r="U7" s="62">
        <v>9.9084000000000003</v>
      </c>
      <c r="V7" s="62">
        <v>29.625900000000001</v>
      </c>
      <c r="W7" s="62">
        <v>9.8473000000000006</v>
      </c>
      <c r="X7" s="62">
        <v>9.8702000000000005</v>
      </c>
      <c r="Y7" s="62">
        <v>9.9084000000000003</v>
      </c>
      <c r="Z7" s="31"/>
      <c r="AA7" s="31">
        <f t="shared" ref="AA7:AA29" si="0">AVERAGE(AB7:AC7)</f>
        <v>0.99065000000000003</v>
      </c>
      <c r="AB7" s="31">
        <f t="shared" ref="AB7:AB29" si="1">ABS(T7/10)</f>
        <v>0.99046000000000001</v>
      </c>
      <c r="AC7" s="31">
        <f t="shared" ref="AC7:AC29" si="2">ABS(U7/10)</f>
        <v>0.99084000000000005</v>
      </c>
      <c r="AD7" s="31">
        <f t="shared" ref="AD7:AD29" si="3">AVERAGE(AE7:AG7)</f>
        <v>0.98753000000000002</v>
      </c>
      <c r="AE7" s="31">
        <f t="shared" ref="AE7:AE29" si="4">ABS(W7/10)</f>
        <v>0.98473000000000011</v>
      </c>
      <c r="AF7" s="31">
        <f t="shared" ref="AF7:AF29" si="5">ABS(X7/10)</f>
        <v>0.98702000000000001</v>
      </c>
      <c r="AG7" s="31">
        <f t="shared" ref="AG7:AG29" si="6">ABS(Y7/10)</f>
        <v>0.99084000000000005</v>
      </c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</row>
    <row r="8" spans="1:122" s="16" customFormat="1" ht="78.75" x14ac:dyDescent="0.25">
      <c r="A8" s="19">
        <v>3</v>
      </c>
      <c r="B8" s="19" t="s">
        <v>1124</v>
      </c>
      <c r="C8" s="19" t="s">
        <v>1125</v>
      </c>
      <c r="D8" s="66">
        <v>3832002090</v>
      </c>
      <c r="E8" s="62">
        <v>138.98070000000001</v>
      </c>
      <c r="F8" s="62">
        <v>35.730699999999999</v>
      </c>
      <c r="G8" s="62">
        <v>8.8846000000000007</v>
      </c>
      <c r="H8" s="62">
        <v>8.9614999999999991</v>
      </c>
      <c r="I8" s="62">
        <v>8.8846000000000007</v>
      </c>
      <c r="J8" s="62">
        <v>9</v>
      </c>
      <c r="K8" s="62">
        <v>58.865400000000001</v>
      </c>
      <c r="L8" s="62">
        <v>7.75</v>
      </c>
      <c r="M8" s="62">
        <v>8.7308000000000003</v>
      </c>
      <c r="N8" s="62">
        <v>8.6538000000000004</v>
      </c>
      <c r="O8" s="62">
        <v>8.3077000000000005</v>
      </c>
      <c r="P8" s="62">
        <v>8.9230999999999998</v>
      </c>
      <c r="Q8" s="62">
        <v>7.9615</v>
      </c>
      <c r="R8" s="62">
        <v>8.5385000000000009</v>
      </c>
      <c r="S8" s="62">
        <v>18.1539</v>
      </c>
      <c r="T8" s="62">
        <v>9.1153999999999993</v>
      </c>
      <c r="U8" s="62">
        <v>9.0385000000000009</v>
      </c>
      <c r="V8" s="62">
        <v>26.230699999999999</v>
      </c>
      <c r="W8" s="62">
        <v>7.9615</v>
      </c>
      <c r="X8" s="62">
        <v>9.0769000000000002</v>
      </c>
      <c r="Y8" s="62">
        <v>9.1922999999999995</v>
      </c>
      <c r="Z8" s="31"/>
      <c r="AA8" s="31">
        <f t="shared" si="0"/>
        <v>0.90769499999999992</v>
      </c>
      <c r="AB8" s="31">
        <f t="shared" si="1"/>
        <v>0.91153999999999991</v>
      </c>
      <c r="AC8" s="31">
        <f t="shared" si="2"/>
        <v>0.90385000000000004</v>
      </c>
      <c r="AD8" s="31">
        <f t="shared" si="3"/>
        <v>0.87435666666666678</v>
      </c>
      <c r="AE8" s="31">
        <f t="shared" si="4"/>
        <v>0.79615000000000002</v>
      </c>
      <c r="AF8" s="31">
        <f t="shared" si="5"/>
        <v>0.90769</v>
      </c>
      <c r="AG8" s="31">
        <f t="shared" si="6"/>
        <v>0.91922999999999999</v>
      </c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</row>
    <row r="9" spans="1:122" s="27" customFormat="1" ht="78.75" x14ac:dyDescent="0.25">
      <c r="A9" s="19">
        <v>4</v>
      </c>
      <c r="B9" s="19" t="s">
        <v>1134</v>
      </c>
      <c r="C9" s="19" t="s">
        <v>1135</v>
      </c>
      <c r="D9" s="66">
        <v>3832002100</v>
      </c>
      <c r="E9" s="62">
        <v>143.78</v>
      </c>
      <c r="F9" s="62">
        <v>35.809999999999995</v>
      </c>
      <c r="G9" s="62">
        <v>9.02</v>
      </c>
      <c r="H9" s="62">
        <v>8.7899999999999991</v>
      </c>
      <c r="I9" s="62">
        <v>9.06</v>
      </c>
      <c r="J9" s="62">
        <v>8.94</v>
      </c>
      <c r="K9" s="62">
        <v>62.2</v>
      </c>
      <c r="L9" s="62">
        <v>9</v>
      </c>
      <c r="M9" s="62">
        <v>8.8800000000000008</v>
      </c>
      <c r="N9" s="62">
        <v>9.01</v>
      </c>
      <c r="O9" s="62">
        <v>8.5299999999999994</v>
      </c>
      <c r="P9" s="62">
        <v>8.98</v>
      </c>
      <c r="Q9" s="62">
        <v>9.0399999999999991</v>
      </c>
      <c r="R9" s="62">
        <v>8.76</v>
      </c>
      <c r="S9" s="62">
        <v>18.310000000000002</v>
      </c>
      <c r="T9" s="62">
        <v>9.1300000000000008</v>
      </c>
      <c r="U9" s="62">
        <v>9.18</v>
      </c>
      <c r="V9" s="62">
        <v>27.46</v>
      </c>
      <c r="W9" s="62">
        <v>9.01</v>
      </c>
      <c r="X9" s="62">
        <v>9.14</v>
      </c>
      <c r="Y9" s="62">
        <v>9.31</v>
      </c>
      <c r="Z9" s="31"/>
      <c r="AA9" s="31">
        <f t="shared" si="0"/>
        <v>0.91549999999999998</v>
      </c>
      <c r="AB9" s="31">
        <f t="shared" si="1"/>
        <v>0.91300000000000003</v>
      </c>
      <c r="AC9" s="31">
        <f t="shared" si="2"/>
        <v>0.91799999999999993</v>
      </c>
      <c r="AD9" s="31">
        <f t="shared" si="3"/>
        <v>0.91533333333333333</v>
      </c>
      <c r="AE9" s="31">
        <f t="shared" si="4"/>
        <v>0.90100000000000002</v>
      </c>
      <c r="AF9" s="31">
        <f t="shared" si="5"/>
        <v>0.91400000000000003</v>
      </c>
      <c r="AG9" s="31">
        <f t="shared" si="6"/>
        <v>0.93100000000000005</v>
      </c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</row>
    <row r="10" spans="1:122" s="16" customFormat="1" ht="78.75" x14ac:dyDescent="0.25">
      <c r="A10" s="19">
        <v>5</v>
      </c>
      <c r="B10" s="19" t="s">
        <v>1096</v>
      </c>
      <c r="C10" s="19" t="s">
        <v>1097</v>
      </c>
      <c r="D10" s="66">
        <v>3832002140</v>
      </c>
      <c r="E10" s="62">
        <v>133.56965</v>
      </c>
      <c r="F10" s="62">
        <v>32.3033</v>
      </c>
      <c r="G10" s="62">
        <v>8.1721000000000004</v>
      </c>
      <c r="H10" s="62">
        <v>8.3443000000000005</v>
      </c>
      <c r="I10" s="62">
        <v>7.9753999999999996</v>
      </c>
      <c r="J10" s="62">
        <v>7.8114999999999997</v>
      </c>
      <c r="K10" s="62">
        <v>58.520449999999997</v>
      </c>
      <c r="L10" s="62">
        <v>8.1188500000000001</v>
      </c>
      <c r="M10" s="62">
        <v>8.1884999999999994</v>
      </c>
      <c r="N10" s="62">
        <v>8.1966999999999999</v>
      </c>
      <c r="O10" s="62">
        <v>8.3033000000000001</v>
      </c>
      <c r="P10" s="62">
        <v>8.6556999999999995</v>
      </c>
      <c r="Q10" s="62">
        <v>8.4754000000000005</v>
      </c>
      <c r="R10" s="62">
        <v>8.5820000000000007</v>
      </c>
      <c r="S10" s="62">
        <v>17.147500000000001</v>
      </c>
      <c r="T10" s="62">
        <v>8.4426000000000005</v>
      </c>
      <c r="U10" s="62">
        <v>8.7049000000000003</v>
      </c>
      <c r="V10" s="62">
        <v>25.598399999999998</v>
      </c>
      <c r="W10" s="62">
        <v>8.1311</v>
      </c>
      <c r="X10" s="62">
        <v>8.6066000000000003</v>
      </c>
      <c r="Y10" s="62">
        <v>8.8606999999999996</v>
      </c>
      <c r="Z10" s="31"/>
      <c r="AA10" s="31">
        <f t="shared" si="0"/>
        <v>0.857375</v>
      </c>
      <c r="AB10" s="31">
        <f t="shared" si="1"/>
        <v>0.84426000000000001</v>
      </c>
      <c r="AC10" s="31">
        <f t="shared" si="2"/>
        <v>0.87048999999999999</v>
      </c>
      <c r="AD10" s="31">
        <f t="shared" si="3"/>
        <v>0.85327999999999993</v>
      </c>
      <c r="AE10" s="31">
        <f t="shared" si="4"/>
        <v>0.81311</v>
      </c>
      <c r="AF10" s="31">
        <f t="shared" si="5"/>
        <v>0.86065999999999998</v>
      </c>
      <c r="AG10" s="31">
        <f t="shared" si="6"/>
        <v>0.88606999999999991</v>
      </c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</row>
    <row r="11" spans="1:122" s="16" customFormat="1" ht="78.75" x14ac:dyDescent="0.25">
      <c r="A11" s="19">
        <v>6</v>
      </c>
      <c r="B11" s="19" t="s">
        <v>1126</v>
      </c>
      <c r="C11" s="19" t="s">
        <v>1127</v>
      </c>
      <c r="D11" s="66">
        <v>3832002171</v>
      </c>
      <c r="E11" s="62">
        <v>140.25</v>
      </c>
      <c r="F11" s="62">
        <v>36</v>
      </c>
      <c r="G11" s="62">
        <v>9.5</v>
      </c>
      <c r="H11" s="62">
        <v>9.5</v>
      </c>
      <c r="I11" s="62">
        <v>9.5</v>
      </c>
      <c r="J11" s="62">
        <v>7.5</v>
      </c>
      <c r="K11" s="62">
        <v>61.25</v>
      </c>
      <c r="L11" s="62">
        <v>6.25</v>
      </c>
      <c r="M11" s="62">
        <v>8</v>
      </c>
      <c r="N11" s="62">
        <v>10</v>
      </c>
      <c r="O11" s="62">
        <v>9.5</v>
      </c>
      <c r="P11" s="62">
        <v>10</v>
      </c>
      <c r="Q11" s="62">
        <v>9.5</v>
      </c>
      <c r="R11" s="62">
        <v>8</v>
      </c>
      <c r="S11" s="62">
        <v>20</v>
      </c>
      <c r="T11" s="62">
        <v>10</v>
      </c>
      <c r="U11" s="62">
        <v>10</v>
      </c>
      <c r="V11" s="62">
        <v>23</v>
      </c>
      <c r="W11" s="62">
        <v>4.5</v>
      </c>
      <c r="X11" s="62">
        <v>8.5</v>
      </c>
      <c r="Y11" s="62">
        <v>10</v>
      </c>
      <c r="Z11" s="31"/>
      <c r="AA11" s="31">
        <f t="shared" si="0"/>
        <v>1</v>
      </c>
      <c r="AB11" s="31">
        <f t="shared" si="1"/>
        <v>1</v>
      </c>
      <c r="AC11" s="31">
        <f t="shared" si="2"/>
        <v>1</v>
      </c>
      <c r="AD11" s="31">
        <f t="shared" si="3"/>
        <v>0.76666666666666661</v>
      </c>
      <c r="AE11" s="31">
        <f t="shared" si="4"/>
        <v>0.45</v>
      </c>
      <c r="AF11" s="31">
        <f t="shared" si="5"/>
        <v>0.85</v>
      </c>
      <c r="AG11" s="31">
        <f t="shared" si="6"/>
        <v>1</v>
      </c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</row>
    <row r="12" spans="1:122" s="2" customFormat="1" ht="78.75" x14ac:dyDescent="0.25">
      <c r="A12" s="19">
        <v>7</v>
      </c>
      <c r="B12" s="19" t="s">
        <v>1122</v>
      </c>
      <c r="C12" s="19" t="s">
        <v>1123</v>
      </c>
      <c r="D12" s="66">
        <v>3832002189</v>
      </c>
      <c r="E12" s="62">
        <v>128.02564999999998</v>
      </c>
      <c r="F12" s="62">
        <v>32.333399999999997</v>
      </c>
      <c r="G12" s="62">
        <v>7.8461999999999996</v>
      </c>
      <c r="H12" s="62">
        <v>7.8205</v>
      </c>
      <c r="I12" s="62">
        <v>8.4871999999999996</v>
      </c>
      <c r="J12" s="62">
        <v>8.1795000000000009</v>
      </c>
      <c r="K12" s="62">
        <v>53.282049999999998</v>
      </c>
      <c r="L12" s="62">
        <v>7.4615500000000008</v>
      </c>
      <c r="M12" s="62">
        <v>7.6154000000000002</v>
      </c>
      <c r="N12" s="62">
        <v>7.8974000000000002</v>
      </c>
      <c r="O12" s="62">
        <v>7.359</v>
      </c>
      <c r="P12" s="62">
        <v>8.1538000000000004</v>
      </c>
      <c r="Q12" s="62">
        <v>7.2564000000000002</v>
      </c>
      <c r="R12" s="62">
        <v>7.5385</v>
      </c>
      <c r="S12" s="62">
        <v>17.384599999999999</v>
      </c>
      <c r="T12" s="62">
        <v>9.0512999999999995</v>
      </c>
      <c r="U12" s="62">
        <v>8.3332999999999995</v>
      </c>
      <c r="V12" s="62">
        <v>25.025599999999997</v>
      </c>
      <c r="W12" s="62">
        <v>7.5896999999999997</v>
      </c>
      <c r="X12" s="62">
        <v>8.4614999999999991</v>
      </c>
      <c r="Y12" s="62">
        <v>8.9743999999999993</v>
      </c>
      <c r="Z12" s="31"/>
      <c r="AA12" s="31">
        <f t="shared" si="0"/>
        <v>0.86922999999999995</v>
      </c>
      <c r="AB12" s="31">
        <f t="shared" si="1"/>
        <v>0.90512999999999999</v>
      </c>
      <c r="AC12" s="31">
        <f t="shared" si="2"/>
        <v>0.8333299999999999</v>
      </c>
      <c r="AD12" s="31">
        <f t="shared" si="3"/>
        <v>0.83418666666666663</v>
      </c>
      <c r="AE12" s="31">
        <f t="shared" si="4"/>
        <v>0.75896999999999992</v>
      </c>
      <c r="AF12" s="31">
        <f t="shared" si="5"/>
        <v>0.84614999999999996</v>
      </c>
      <c r="AG12" s="31">
        <f t="shared" si="6"/>
        <v>0.8974399999999999</v>
      </c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</row>
    <row r="13" spans="1:122" s="2" customFormat="1" ht="78.75" x14ac:dyDescent="0.25">
      <c r="A13" s="19">
        <v>8</v>
      </c>
      <c r="B13" s="19" t="s">
        <v>1136</v>
      </c>
      <c r="C13" s="19" t="s">
        <v>1137</v>
      </c>
      <c r="D13" s="66">
        <v>3832002213</v>
      </c>
      <c r="E13" s="62">
        <v>148.55555000000001</v>
      </c>
      <c r="F13" s="62">
        <v>37.597200000000001</v>
      </c>
      <c r="G13" s="62">
        <v>9.25</v>
      </c>
      <c r="H13" s="62">
        <v>9.2638999999999996</v>
      </c>
      <c r="I13" s="62">
        <v>9.5832999999999995</v>
      </c>
      <c r="J13" s="62">
        <v>9.5</v>
      </c>
      <c r="K13" s="62">
        <v>63.95825</v>
      </c>
      <c r="L13" s="62">
        <v>8.6944499999999998</v>
      </c>
      <c r="M13" s="62">
        <v>9.2638999999999996</v>
      </c>
      <c r="N13" s="62">
        <v>9.4443999999999999</v>
      </c>
      <c r="O13" s="62">
        <v>9.1111000000000004</v>
      </c>
      <c r="P13" s="62">
        <v>9.4443999999999999</v>
      </c>
      <c r="Q13" s="62">
        <v>8.8611000000000004</v>
      </c>
      <c r="R13" s="62">
        <v>9.1388999999999996</v>
      </c>
      <c r="S13" s="62">
        <v>19.055599999999998</v>
      </c>
      <c r="T13" s="62">
        <v>9.5138999999999996</v>
      </c>
      <c r="U13" s="62">
        <v>9.5417000000000005</v>
      </c>
      <c r="V13" s="62">
        <v>27.944499999999998</v>
      </c>
      <c r="W13" s="62">
        <v>8.7777999999999992</v>
      </c>
      <c r="X13" s="62">
        <v>9.4861000000000004</v>
      </c>
      <c r="Y13" s="62">
        <v>9.6806000000000001</v>
      </c>
      <c r="Z13" s="31"/>
      <c r="AA13" s="31">
        <f t="shared" si="0"/>
        <v>0.95277999999999996</v>
      </c>
      <c r="AB13" s="31">
        <f t="shared" si="1"/>
        <v>0.95138999999999996</v>
      </c>
      <c r="AC13" s="31">
        <f t="shared" si="2"/>
        <v>0.95417000000000007</v>
      </c>
      <c r="AD13" s="31">
        <f t="shared" si="3"/>
        <v>0.93148333333333333</v>
      </c>
      <c r="AE13" s="31">
        <f t="shared" si="4"/>
        <v>0.87777999999999989</v>
      </c>
      <c r="AF13" s="31">
        <f t="shared" si="5"/>
        <v>0.94861000000000006</v>
      </c>
      <c r="AG13" s="31">
        <f t="shared" si="6"/>
        <v>0.96806000000000003</v>
      </c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</row>
    <row r="14" spans="1:122" s="2" customFormat="1" ht="63" x14ac:dyDescent="0.25">
      <c r="A14" s="19">
        <v>9</v>
      </c>
      <c r="B14" s="3" t="s">
        <v>1108</v>
      </c>
      <c r="C14" s="3" t="s">
        <v>1109</v>
      </c>
      <c r="D14" s="67">
        <v>3832002220</v>
      </c>
      <c r="E14" s="61">
        <v>147.42125000000001</v>
      </c>
      <c r="F14" s="61">
        <v>39.6404</v>
      </c>
      <c r="G14" s="61">
        <v>9.9326000000000008</v>
      </c>
      <c r="H14" s="61">
        <v>9.9326000000000008</v>
      </c>
      <c r="I14" s="61">
        <v>9.9213000000000005</v>
      </c>
      <c r="J14" s="61">
        <v>9.8538999999999994</v>
      </c>
      <c r="K14" s="61">
        <v>59.196550000000009</v>
      </c>
      <c r="L14" s="61">
        <v>9.1067499999999999</v>
      </c>
      <c r="M14" s="61">
        <v>9.7190999999999992</v>
      </c>
      <c r="N14" s="61">
        <v>9.8876000000000008</v>
      </c>
      <c r="O14" s="61">
        <v>7.2472000000000003</v>
      </c>
      <c r="P14" s="61">
        <v>9.9663000000000004</v>
      </c>
      <c r="Q14" s="61">
        <v>8.1684999999999999</v>
      </c>
      <c r="R14" s="61">
        <v>5.1010999999999997</v>
      </c>
      <c r="S14" s="61">
        <v>19.932600000000001</v>
      </c>
      <c r="T14" s="61">
        <v>9.9774999999999991</v>
      </c>
      <c r="U14" s="61">
        <v>9.9550999999999998</v>
      </c>
      <c r="V14" s="61">
        <v>28.651700000000002</v>
      </c>
      <c r="W14" s="61">
        <v>8.7416</v>
      </c>
      <c r="X14" s="61">
        <v>9.9437999999999995</v>
      </c>
      <c r="Y14" s="61">
        <v>9.9663000000000004</v>
      </c>
      <c r="Z14" s="31"/>
      <c r="AA14" s="31">
        <f t="shared" si="0"/>
        <v>0.9966299999999999</v>
      </c>
      <c r="AB14" s="31">
        <f t="shared" si="1"/>
        <v>0.99774999999999991</v>
      </c>
      <c r="AC14" s="31">
        <f t="shared" si="2"/>
        <v>0.99551000000000001</v>
      </c>
      <c r="AD14" s="31">
        <f t="shared" si="3"/>
        <v>0.95505666666666666</v>
      </c>
      <c r="AE14" s="31">
        <f t="shared" si="4"/>
        <v>0.87416000000000005</v>
      </c>
      <c r="AF14" s="31">
        <f t="shared" si="5"/>
        <v>0.99437999999999993</v>
      </c>
      <c r="AG14" s="31">
        <f t="shared" si="6"/>
        <v>0.99663000000000002</v>
      </c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</row>
    <row r="15" spans="1:122" s="2" customFormat="1" ht="63" x14ac:dyDescent="0.25">
      <c r="A15" s="19">
        <v>10</v>
      </c>
      <c r="B15" s="3" t="s">
        <v>1116</v>
      </c>
      <c r="C15" s="3" t="s">
        <v>1117</v>
      </c>
      <c r="D15" s="67">
        <v>3832002238</v>
      </c>
      <c r="E15" s="61">
        <v>137.82249999999999</v>
      </c>
      <c r="F15" s="61">
        <v>32.903199999999998</v>
      </c>
      <c r="G15" s="61">
        <v>8.1613000000000007</v>
      </c>
      <c r="H15" s="61">
        <v>8.2257999999999996</v>
      </c>
      <c r="I15" s="61">
        <v>8.2257999999999996</v>
      </c>
      <c r="J15" s="61">
        <v>8.2903000000000002</v>
      </c>
      <c r="K15" s="61">
        <v>59.629000000000005</v>
      </c>
      <c r="L15" s="61">
        <v>7.5</v>
      </c>
      <c r="M15" s="61">
        <v>8.4515999999999991</v>
      </c>
      <c r="N15" s="61">
        <v>8.7742000000000004</v>
      </c>
      <c r="O15" s="61">
        <v>8.4193999999999996</v>
      </c>
      <c r="P15" s="61">
        <v>8.7418999999999993</v>
      </c>
      <c r="Q15" s="61">
        <v>8.9032</v>
      </c>
      <c r="R15" s="61">
        <v>8.8386999999999993</v>
      </c>
      <c r="S15" s="61">
        <v>18.096800000000002</v>
      </c>
      <c r="T15" s="61">
        <v>8.8710000000000004</v>
      </c>
      <c r="U15" s="61">
        <v>9.2257999999999996</v>
      </c>
      <c r="V15" s="61">
        <v>27.1935</v>
      </c>
      <c r="W15" s="61">
        <v>8.5806000000000004</v>
      </c>
      <c r="X15" s="61">
        <v>9.0322999999999993</v>
      </c>
      <c r="Y15" s="61">
        <v>9.5806000000000004</v>
      </c>
      <c r="Z15" s="31"/>
      <c r="AA15" s="31">
        <f t="shared" si="0"/>
        <v>0.90483999999999998</v>
      </c>
      <c r="AB15" s="31">
        <f t="shared" si="1"/>
        <v>0.8871</v>
      </c>
      <c r="AC15" s="31">
        <f t="shared" si="2"/>
        <v>0.92257999999999996</v>
      </c>
      <c r="AD15" s="31">
        <f t="shared" si="3"/>
        <v>0.90644999999999998</v>
      </c>
      <c r="AE15" s="31">
        <f t="shared" si="4"/>
        <v>0.85806000000000004</v>
      </c>
      <c r="AF15" s="31">
        <f t="shared" si="5"/>
        <v>0.90322999999999998</v>
      </c>
      <c r="AG15" s="31">
        <f t="shared" si="6"/>
        <v>0.95806000000000002</v>
      </c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</row>
    <row r="16" spans="1:122" s="2" customFormat="1" ht="78.75" x14ac:dyDescent="0.25">
      <c r="A16" s="19">
        <v>11</v>
      </c>
      <c r="B16" s="19" t="s">
        <v>1128</v>
      </c>
      <c r="C16" s="19" t="s">
        <v>1129</v>
      </c>
      <c r="D16" s="66">
        <v>3832002260</v>
      </c>
      <c r="E16" s="62">
        <v>131.39999999999998</v>
      </c>
      <c r="F16" s="62">
        <v>31.8</v>
      </c>
      <c r="G16" s="62">
        <v>4.5999999999999996</v>
      </c>
      <c r="H16" s="62">
        <v>7.4</v>
      </c>
      <c r="I16" s="62">
        <v>9.8000000000000007</v>
      </c>
      <c r="J16" s="62">
        <v>10</v>
      </c>
      <c r="K16" s="62">
        <v>54.599999999999994</v>
      </c>
      <c r="L16" s="62">
        <v>3.8</v>
      </c>
      <c r="M16" s="62">
        <v>9.6</v>
      </c>
      <c r="N16" s="62">
        <v>9.1999999999999993</v>
      </c>
      <c r="O16" s="62">
        <v>7.2</v>
      </c>
      <c r="P16" s="62">
        <v>10</v>
      </c>
      <c r="Q16" s="62">
        <v>8.8000000000000007</v>
      </c>
      <c r="R16" s="62">
        <v>6</v>
      </c>
      <c r="S16" s="62">
        <v>20</v>
      </c>
      <c r="T16" s="62">
        <v>10</v>
      </c>
      <c r="U16" s="62">
        <v>10</v>
      </c>
      <c r="V16" s="62">
        <v>25</v>
      </c>
      <c r="W16" s="62">
        <v>5</v>
      </c>
      <c r="X16" s="62">
        <v>10</v>
      </c>
      <c r="Y16" s="62">
        <v>10</v>
      </c>
      <c r="Z16" s="31"/>
      <c r="AA16" s="31">
        <f t="shared" si="0"/>
        <v>1</v>
      </c>
      <c r="AB16" s="31">
        <f t="shared" si="1"/>
        <v>1</v>
      </c>
      <c r="AC16" s="31">
        <f t="shared" si="2"/>
        <v>1</v>
      </c>
      <c r="AD16" s="31">
        <f t="shared" si="3"/>
        <v>0.83333333333333337</v>
      </c>
      <c r="AE16" s="31">
        <f t="shared" si="4"/>
        <v>0.5</v>
      </c>
      <c r="AF16" s="31">
        <f t="shared" si="5"/>
        <v>1</v>
      </c>
      <c r="AG16" s="31">
        <f t="shared" si="6"/>
        <v>1</v>
      </c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</row>
    <row r="17" spans="1:122" s="2" customFormat="1" ht="78.75" x14ac:dyDescent="0.25">
      <c r="A17" s="19">
        <v>12</v>
      </c>
      <c r="B17" s="19" t="s">
        <v>1120</v>
      </c>
      <c r="C17" s="19" t="s">
        <v>1121</v>
      </c>
      <c r="D17" s="66">
        <v>3832002277</v>
      </c>
      <c r="E17" s="62">
        <v>132.94735</v>
      </c>
      <c r="F17" s="62">
        <v>34.921099999999996</v>
      </c>
      <c r="G17" s="62">
        <v>8.4736999999999991</v>
      </c>
      <c r="H17" s="62">
        <v>8.9474</v>
      </c>
      <c r="I17" s="62">
        <v>8.7895000000000003</v>
      </c>
      <c r="J17" s="62">
        <v>8.7104999999999997</v>
      </c>
      <c r="K17" s="62">
        <v>55.552650000000007</v>
      </c>
      <c r="L17" s="62">
        <v>7.2631499999999996</v>
      </c>
      <c r="M17" s="62">
        <v>8.7895000000000003</v>
      </c>
      <c r="N17" s="62">
        <v>8.1578999999999997</v>
      </c>
      <c r="O17" s="62">
        <v>7.6841999999999997</v>
      </c>
      <c r="P17" s="62">
        <v>8.5263000000000009</v>
      </c>
      <c r="Q17" s="62">
        <v>7.3158000000000003</v>
      </c>
      <c r="R17" s="62">
        <v>7.8158000000000003</v>
      </c>
      <c r="S17" s="62">
        <v>18.052599999999998</v>
      </c>
      <c r="T17" s="62">
        <v>9.1578999999999997</v>
      </c>
      <c r="U17" s="62">
        <v>8.8947000000000003</v>
      </c>
      <c r="V17" s="62">
        <v>24.420999999999999</v>
      </c>
      <c r="W17" s="62">
        <v>6.8947000000000003</v>
      </c>
      <c r="X17" s="62">
        <v>9</v>
      </c>
      <c r="Y17" s="62">
        <v>8.5263000000000009</v>
      </c>
      <c r="Z17" s="31"/>
      <c r="AA17" s="31">
        <f t="shared" si="0"/>
        <v>0.90263000000000004</v>
      </c>
      <c r="AB17" s="31">
        <f t="shared" si="1"/>
        <v>0.91578999999999999</v>
      </c>
      <c r="AC17" s="31">
        <f t="shared" si="2"/>
        <v>0.88946999999999998</v>
      </c>
      <c r="AD17" s="31">
        <f t="shared" si="3"/>
        <v>0.81403333333333328</v>
      </c>
      <c r="AE17" s="31">
        <f t="shared" si="4"/>
        <v>0.68947000000000003</v>
      </c>
      <c r="AF17" s="31">
        <f t="shared" si="5"/>
        <v>0.9</v>
      </c>
      <c r="AG17" s="31">
        <f t="shared" si="6"/>
        <v>0.85263000000000011</v>
      </c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</row>
    <row r="18" spans="1:122" s="2" customFormat="1" ht="78.75" x14ac:dyDescent="0.25">
      <c r="A18" s="19">
        <v>13</v>
      </c>
      <c r="B18" s="19" t="s">
        <v>1132</v>
      </c>
      <c r="C18" s="19" t="s">
        <v>1133</v>
      </c>
      <c r="D18" s="66">
        <v>3832002284</v>
      </c>
      <c r="E18" s="62">
        <v>158.21439999999998</v>
      </c>
      <c r="F18" s="62">
        <v>39.668500000000002</v>
      </c>
      <c r="G18" s="62">
        <v>9.9402000000000008</v>
      </c>
      <c r="H18" s="62">
        <v>9.9184999999999999</v>
      </c>
      <c r="I18" s="62">
        <v>9.9184999999999999</v>
      </c>
      <c r="J18" s="62">
        <v>9.8912999999999993</v>
      </c>
      <c r="K18" s="62">
        <v>68.926500000000004</v>
      </c>
      <c r="L18" s="62">
        <v>9.9048999999999996</v>
      </c>
      <c r="M18" s="62">
        <v>9.8315000000000001</v>
      </c>
      <c r="N18" s="62">
        <v>9.8912999999999993</v>
      </c>
      <c r="O18" s="62">
        <v>9.8042999999999996</v>
      </c>
      <c r="P18" s="62">
        <v>9.9076000000000004</v>
      </c>
      <c r="Q18" s="62">
        <v>9.7826000000000004</v>
      </c>
      <c r="R18" s="62">
        <v>9.8042999999999996</v>
      </c>
      <c r="S18" s="62">
        <v>19.853200000000001</v>
      </c>
      <c r="T18" s="62">
        <v>9.9292999999999996</v>
      </c>
      <c r="U18" s="62">
        <v>9.9238999999999997</v>
      </c>
      <c r="V18" s="62">
        <v>29.766199999999998</v>
      </c>
      <c r="W18" s="62">
        <v>9.8966999999999992</v>
      </c>
      <c r="X18" s="62">
        <v>9.9130000000000003</v>
      </c>
      <c r="Y18" s="62">
        <v>9.9565000000000001</v>
      </c>
      <c r="Z18" s="31"/>
      <c r="AA18" s="31">
        <f t="shared" si="0"/>
        <v>0.99265999999999999</v>
      </c>
      <c r="AB18" s="31">
        <f t="shared" si="1"/>
        <v>0.99292999999999998</v>
      </c>
      <c r="AC18" s="31">
        <f t="shared" si="2"/>
        <v>0.99238999999999999</v>
      </c>
      <c r="AD18" s="31">
        <f t="shared" si="3"/>
        <v>0.99220666666666668</v>
      </c>
      <c r="AE18" s="31">
        <f t="shared" si="4"/>
        <v>0.98966999999999994</v>
      </c>
      <c r="AF18" s="31">
        <f t="shared" si="5"/>
        <v>0.99130000000000007</v>
      </c>
      <c r="AG18" s="31">
        <f t="shared" si="6"/>
        <v>0.99565000000000003</v>
      </c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</row>
    <row r="19" spans="1:122" s="2" customFormat="1" ht="63" x14ac:dyDescent="0.25">
      <c r="A19" s="19">
        <v>14</v>
      </c>
      <c r="B19" s="3" t="s">
        <v>1118</v>
      </c>
      <c r="C19" s="3" t="s">
        <v>1119</v>
      </c>
      <c r="D19" s="67">
        <v>3832002326</v>
      </c>
      <c r="E19" s="61">
        <v>145.38409999999999</v>
      </c>
      <c r="F19" s="61">
        <v>37.990700000000004</v>
      </c>
      <c r="G19" s="61">
        <v>9.5740999999999996</v>
      </c>
      <c r="H19" s="61">
        <v>9.5370000000000008</v>
      </c>
      <c r="I19" s="61">
        <v>9.4722000000000008</v>
      </c>
      <c r="J19" s="61">
        <v>9.4074000000000009</v>
      </c>
      <c r="K19" s="61">
        <v>58.921299999999995</v>
      </c>
      <c r="L19" s="61">
        <v>9.3286999999999995</v>
      </c>
      <c r="M19" s="61">
        <v>9.4167000000000005</v>
      </c>
      <c r="N19" s="61">
        <v>9.5740999999999996</v>
      </c>
      <c r="O19" s="61">
        <v>6.2407000000000004</v>
      </c>
      <c r="P19" s="61">
        <v>9.6574000000000009</v>
      </c>
      <c r="Q19" s="61">
        <v>8.8704000000000001</v>
      </c>
      <c r="R19" s="61">
        <v>5.8333000000000004</v>
      </c>
      <c r="S19" s="61">
        <v>19.277699999999999</v>
      </c>
      <c r="T19" s="61">
        <v>9.6295999999999999</v>
      </c>
      <c r="U19" s="61">
        <v>9.6480999999999995</v>
      </c>
      <c r="V19" s="61">
        <v>29.194400000000002</v>
      </c>
      <c r="W19" s="61">
        <v>9.6480999999999995</v>
      </c>
      <c r="X19" s="61">
        <v>9.7407000000000004</v>
      </c>
      <c r="Y19" s="61">
        <v>9.8056000000000001</v>
      </c>
      <c r="Z19" s="31"/>
      <c r="AA19" s="31">
        <f t="shared" si="0"/>
        <v>0.96388499999999999</v>
      </c>
      <c r="AB19" s="31">
        <f t="shared" si="1"/>
        <v>0.96296000000000004</v>
      </c>
      <c r="AC19" s="31">
        <f t="shared" si="2"/>
        <v>0.96480999999999995</v>
      </c>
      <c r="AD19" s="31">
        <f t="shared" si="3"/>
        <v>0.9731466666666666</v>
      </c>
      <c r="AE19" s="31">
        <f t="shared" si="4"/>
        <v>0.96480999999999995</v>
      </c>
      <c r="AF19" s="31">
        <f t="shared" si="5"/>
        <v>0.97406999999999999</v>
      </c>
      <c r="AG19" s="31">
        <f t="shared" si="6"/>
        <v>0.98055999999999999</v>
      </c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</row>
    <row r="20" spans="1:122" s="16" customFormat="1" ht="78.75" x14ac:dyDescent="0.25">
      <c r="A20" s="19">
        <v>15</v>
      </c>
      <c r="B20" s="19" t="s">
        <v>1130</v>
      </c>
      <c r="C20" s="19" t="s">
        <v>1131</v>
      </c>
      <c r="D20" s="66">
        <v>3832002365</v>
      </c>
      <c r="E20" s="62">
        <v>125.59375</v>
      </c>
      <c r="F20" s="62">
        <v>29.3125</v>
      </c>
      <c r="G20" s="62">
        <v>7.75</v>
      </c>
      <c r="H20" s="62">
        <v>8.3125</v>
      </c>
      <c r="I20" s="62">
        <v>5.625</v>
      </c>
      <c r="J20" s="62">
        <v>7.625</v>
      </c>
      <c r="K20" s="62">
        <v>53.28125</v>
      </c>
      <c r="L20" s="62">
        <v>5.40625</v>
      </c>
      <c r="M20" s="62">
        <v>8.375</v>
      </c>
      <c r="N20" s="62">
        <v>9</v>
      </c>
      <c r="O20" s="62">
        <v>9.375</v>
      </c>
      <c r="P20" s="62">
        <v>9.375</v>
      </c>
      <c r="Q20" s="62">
        <v>6.75</v>
      </c>
      <c r="R20" s="62">
        <v>5</v>
      </c>
      <c r="S20" s="62">
        <v>18.75</v>
      </c>
      <c r="T20" s="62">
        <v>9.4375</v>
      </c>
      <c r="U20" s="62">
        <v>9.3125</v>
      </c>
      <c r="V20" s="62">
        <v>24.25</v>
      </c>
      <c r="W20" s="62">
        <v>5.9375</v>
      </c>
      <c r="X20" s="62">
        <v>9.125</v>
      </c>
      <c r="Y20" s="62">
        <v>9.1875</v>
      </c>
      <c r="Z20" s="31"/>
      <c r="AA20" s="31">
        <f t="shared" si="0"/>
        <v>0.9375</v>
      </c>
      <c r="AB20" s="31">
        <f t="shared" si="1"/>
        <v>0.94374999999999998</v>
      </c>
      <c r="AC20" s="31">
        <f t="shared" si="2"/>
        <v>0.93125000000000002</v>
      </c>
      <c r="AD20" s="31">
        <f t="shared" si="3"/>
        <v>0.80833333333333324</v>
      </c>
      <c r="AE20" s="31">
        <f t="shared" si="4"/>
        <v>0.59375</v>
      </c>
      <c r="AF20" s="31">
        <f t="shared" si="5"/>
        <v>0.91249999999999998</v>
      </c>
      <c r="AG20" s="31">
        <f t="shared" si="6"/>
        <v>0.91874999999999996</v>
      </c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</row>
    <row r="21" spans="1:122" s="16" customFormat="1" ht="94.5" x14ac:dyDescent="0.25">
      <c r="A21" s="19">
        <v>16</v>
      </c>
      <c r="B21" s="19" t="s">
        <v>1092</v>
      </c>
      <c r="C21" s="19" t="s">
        <v>1093</v>
      </c>
      <c r="D21" s="66">
        <v>3832002372</v>
      </c>
      <c r="E21" s="62">
        <v>147.64709999999999</v>
      </c>
      <c r="F21" s="62">
        <v>36.941200000000002</v>
      </c>
      <c r="G21" s="62">
        <v>8.9412000000000003</v>
      </c>
      <c r="H21" s="62">
        <v>9.7646999999999995</v>
      </c>
      <c r="I21" s="62">
        <v>9.2353000000000005</v>
      </c>
      <c r="J21" s="62">
        <v>9</v>
      </c>
      <c r="K21" s="62">
        <v>62.646900000000002</v>
      </c>
      <c r="L21" s="62">
        <v>8.529399999999999</v>
      </c>
      <c r="M21" s="62">
        <v>8.5882000000000005</v>
      </c>
      <c r="N21" s="62">
        <v>9.5882000000000005</v>
      </c>
      <c r="O21" s="62">
        <v>9.2941000000000003</v>
      </c>
      <c r="P21" s="62">
        <v>9.3529</v>
      </c>
      <c r="Q21" s="62">
        <v>8.1175999999999995</v>
      </c>
      <c r="R21" s="62">
        <v>9.1765000000000008</v>
      </c>
      <c r="S21" s="62">
        <v>19.882400000000001</v>
      </c>
      <c r="T21" s="62">
        <v>10</v>
      </c>
      <c r="U21" s="62">
        <v>9.8824000000000005</v>
      </c>
      <c r="V21" s="62">
        <v>28.176600000000001</v>
      </c>
      <c r="W21" s="62">
        <v>8.8824000000000005</v>
      </c>
      <c r="X21" s="62">
        <v>9.6471</v>
      </c>
      <c r="Y21" s="62">
        <v>9.6471</v>
      </c>
      <c r="Z21" s="31"/>
      <c r="AA21" s="31">
        <f t="shared" si="0"/>
        <v>0.99412</v>
      </c>
      <c r="AB21" s="31">
        <f t="shared" si="1"/>
        <v>1</v>
      </c>
      <c r="AC21" s="31">
        <f t="shared" si="2"/>
        <v>0.98824000000000001</v>
      </c>
      <c r="AD21" s="31">
        <f t="shared" si="3"/>
        <v>0.93922000000000005</v>
      </c>
      <c r="AE21" s="31">
        <f t="shared" si="4"/>
        <v>0.88824000000000003</v>
      </c>
      <c r="AF21" s="31">
        <f t="shared" si="5"/>
        <v>0.96470999999999996</v>
      </c>
      <c r="AG21" s="31">
        <f t="shared" si="6"/>
        <v>0.96470999999999996</v>
      </c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</row>
    <row r="22" spans="1:122" s="16" customFormat="1" ht="63" x14ac:dyDescent="0.25">
      <c r="A22" s="19">
        <v>17</v>
      </c>
      <c r="B22" s="3" t="s">
        <v>1112</v>
      </c>
      <c r="C22" s="3" t="s">
        <v>1113</v>
      </c>
      <c r="D22" s="67">
        <v>3832002710</v>
      </c>
      <c r="E22" s="61">
        <v>158.90040000000002</v>
      </c>
      <c r="F22" s="61">
        <v>39.644499999999994</v>
      </c>
      <c r="G22" s="61">
        <v>9.8000000000000007</v>
      </c>
      <c r="H22" s="61">
        <v>9.9778000000000002</v>
      </c>
      <c r="I22" s="61">
        <v>9.9110999999999994</v>
      </c>
      <c r="J22" s="61">
        <v>9.9556000000000004</v>
      </c>
      <c r="K22" s="61">
        <v>69.500200000000007</v>
      </c>
      <c r="L22" s="61">
        <v>9.8778000000000006</v>
      </c>
      <c r="M22" s="61">
        <v>9.8888999999999996</v>
      </c>
      <c r="N22" s="61">
        <v>9.9556000000000004</v>
      </c>
      <c r="O22" s="61">
        <v>9.9556000000000004</v>
      </c>
      <c r="P22" s="61">
        <v>9.9778000000000002</v>
      </c>
      <c r="Q22" s="61">
        <v>9.8888999999999996</v>
      </c>
      <c r="R22" s="61">
        <v>9.9556000000000004</v>
      </c>
      <c r="S22" s="61">
        <v>19.933399999999999</v>
      </c>
      <c r="T22" s="61">
        <v>9.9556000000000004</v>
      </c>
      <c r="U22" s="61">
        <v>9.9778000000000002</v>
      </c>
      <c r="V22" s="61">
        <v>29.822300000000002</v>
      </c>
      <c r="W22" s="61">
        <v>9.8888999999999996</v>
      </c>
      <c r="X22" s="61">
        <v>9.9778000000000002</v>
      </c>
      <c r="Y22" s="61">
        <v>9.9556000000000004</v>
      </c>
      <c r="Z22" s="31"/>
      <c r="AA22" s="31">
        <f t="shared" si="0"/>
        <v>0.99666999999999994</v>
      </c>
      <c r="AB22" s="31">
        <f t="shared" si="1"/>
        <v>0.99556</v>
      </c>
      <c r="AC22" s="31">
        <f t="shared" si="2"/>
        <v>0.99778</v>
      </c>
      <c r="AD22" s="31">
        <f t="shared" si="3"/>
        <v>0.99407666666666661</v>
      </c>
      <c r="AE22" s="31">
        <f t="shared" si="4"/>
        <v>0.98888999999999994</v>
      </c>
      <c r="AF22" s="31">
        <f t="shared" si="5"/>
        <v>0.99778</v>
      </c>
      <c r="AG22" s="31">
        <f t="shared" si="6"/>
        <v>0.99556</v>
      </c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</row>
    <row r="23" spans="1:122" s="16" customFormat="1" ht="63" x14ac:dyDescent="0.25">
      <c r="A23" s="19">
        <v>18</v>
      </c>
      <c r="B23" s="3" t="s">
        <v>1104</v>
      </c>
      <c r="C23" s="3" t="s">
        <v>1105</v>
      </c>
      <c r="D23" s="67">
        <v>3832002735</v>
      </c>
      <c r="E23" s="61">
        <v>142.86750000000001</v>
      </c>
      <c r="F23" s="61">
        <v>38.470500000000001</v>
      </c>
      <c r="G23" s="61">
        <v>9.3529</v>
      </c>
      <c r="H23" s="61">
        <v>9.5294000000000008</v>
      </c>
      <c r="I23" s="61">
        <v>9.8529</v>
      </c>
      <c r="J23" s="61">
        <v>9.7353000000000005</v>
      </c>
      <c r="K23" s="61">
        <v>56.073500000000003</v>
      </c>
      <c r="L23" s="61">
        <v>8.75</v>
      </c>
      <c r="M23" s="61">
        <v>9.6175999999999995</v>
      </c>
      <c r="N23" s="61">
        <v>9.2646999999999995</v>
      </c>
      <c r="O23" s="61">
        <v>6.6471</v>
      </c>
      <c r="P23" s="61">
        <v>9.7058999999999997</v>
      </c>
      <c r="Q23" s="61">
        <v>7.2352999999999996</v>
      </c>
      <c r="R23" s="61">
        <v>4.8529</v>
      </c>
      <c r="S23" s="61">
        <v>19.764699999999998</v>
      </c>
      <c r="T23" s="61">
        <v>9.9412000000000003</v>
      </c>
      <c r="U23" s="61">
        <v>9.8234999999999992</v>
      </c>
      <c r="V23" s="61">
        <v>28.558799999999998</v>
      </c>
      <c r="W23" s="61">
        <v>8.8234999999999992</v>
      </c>
      <c r="X23" s="61">
        <v>9.8234999999999992</v>
      </c>
      <c r="Y23" s="61">
        <v>9.9117999999999995</v>
      </c>
      <c r="Z23" s="31"/>
      <c r="AA23" s="31">
        <f t="shared" si="0"/>
        <v>0.98823499999999997</v>
      </c>
      <c r="AB23" s="31">
        <f t="shared" si="1"/>
        <v>0.99412</v>
      </c>
      <c r="AC23" s="31">
        <f t="shared" si="2"/>
        <v>0.98234999999999995</v>
      </c>
      <c r="AD23" s="31">
        <f t="shared" si="3"/>
        <v>0.95196000000000003</v>
      </c>
      <c r="AE23" s="31">
        <f t="shared" si="4"/>
        <v>0.88234999999999997</v>
      </c>
      <c r="AF23" s="31">
        <f t="shared" si="5"/>
        <v>0.98234999999999995</v>
      </c>
      <c r="AG23" s="31">
        <f t="shared" si="6"/>
        <v>0.99117999999999995</v>
      </c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</row>
    <row r="24" spans="1:122" s="16" customFormat="1" ht="78.75" x14ac:dyDescent="0.25">
      <c r="A24" s="19">
        <v>19</v>
      </c>
      <c r="B24" s="3" t="s">
        <v>1106</v>
      </c>
      <c r="C24" s="3" t="s">
        <v>1107</v>
      </c>
      <c r="D24" s="67">
        <v>3832002742</v>
      </c>
      <c r="E24" s="61">
        <v>118.31679999999999</v>
      </c>
      <c r="F24" s="61">
        <v>29.900100000000002</v>
      </c>
      <c r="G24" s="61">
        <v>7.1666999999999996</v>
      </c>
      <c r="H24" s="61">
        <v>7.6666999999999996</v>
      </c>
      <c r="I24" s="61">
        <v>7.6666999999999996</v>
      </c>
      <c r="J24" s="61">
        <v>7.4</v>
      </c>
      <c r="K24" s="61">
        <v>49.083299999999994</v>
      </c>
      <c r="L24" s="61">
        <v>6.8833000000000002</v>
      </c>
      <c r="M24" s="61">
        <v>7.8666999999999998</v>
      </c>
      <c r="N24" s="61">
        <v>7.7667000000000002</v>
      </c>
      <c r="O24" s="61">
        <v>6.6</v>
      </c>
      <c r="P24" s="61">
        <v>7.5332999999999997</v>
      </c>
      <c r="Q24" s="61">
        <v>7.0332999999999997</v>
      </c>
      <c r="R24" s="61">
        <v>5.4</v>
      </c>
      <c r="S24" s="61">
        <v>16.133400000000002</v>
      </c>
      <c r="T24" s="61">
        <v>7.9667000000000003</v>
      </c>
      <c r="U24" s="61">
        <v>8.1667000000000005</v>
      </c>
      <c r="V24" s="61">
        <v>23.200000000000003</v>
      </c>
      <c r="W24" s="61">
        <v>6.9333</v>
      </c>
      <c r="X24" s="61">
        <v>7.9667000000000003</v>
      </c>
      <c r="Y24" s="61">
        <v>8.3000000000000007</v>
      </c>
      <c r="Z24" s="31"/>
      <c r="AA24" s="31">
        <f t="shared" si="0"/>
        <v>0.80667</v>
      </c>
      <c r="AB24" s="31">
        <f t="shared" si="1"/>
        <v>0.79666999999999999</v>
      </c>
      <c r="AC24" s="31">
        <f t="shared" si="2"/>
        <v>0.81667000000000001</v>
      </c>
      <c r="AD24" s="31">
        <f t="shared" si="3"/>
        <v>0.77333333333333343</v>
      </c>
      <c r="AE24" s="31">
        <f t="shared" si="4"/>
        <v>0.69333</v>
      </c>
      <c r="AF24" s="31">
        <f t="shared" si="5"/>
        <v>0.79666999999999999</v>
      </c>
      <c r="AG24" s="31">
        <f t="shared" si="6"/>
        <v>0.83000000000000007</v>
      </c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</row>
    <row r="25" spans="1:122" s="16" customFormat="1" ht="63" x14ac:dyDescent="0.25">
      <c r="A25" s="19">
        <v>20</v>
      </c>
      <c r="B25" s="3" t="s">
        <v>1110</v>
      </c>
      <c r="C25" s="3" t="s">
        <v>1111</v>
      </c>
      <c r="D25" s="67">
        <v>3832002781</v>
      </c>
      <c r="E25" s="61">
        <v>132.7115</v>
      </c>
      <c r="F25" s="61">
        <v>34.5</v>
      </c>
      <c r="G25" s="61">
        <v>7.9230999999999998</v>
      </c>
      <c r="H25" s="61">
        <v>8.0385000000000009</v>
      </c>
      <c r="I25" s="61">
        <v>9.4614999999999991</v>
      </c>
      <c r="J25" s="61">
        <v>9.0769000000000002</v>
      </c>
      <c r="K25" s="61">
        <v>54.942300000000003</v>
      </c>
      <c r="L25" s="61">
        <v>6.8654000000000002</v>
      </c>
      <c r="M25" s="61">
        <v>8.6922999999999995</v>
      </c>
      <c r="N25" s="61">
        <v>8.4230999999999998</v>
      </c>
      <c r="O25" s="61">
        <v>7.6923000000000004</v>
      </c>
      <c r="P25" s="61">
        <v>8.6922999999999995</v>
      </c>
      <c r="Q25" s="61">
        <v>7.4615</v>
      </c>
      <c r="R25" s="61">
        <v>7.1154000000000002</v>
      </c>
      <c r="S25" s="61">
        <v>18.576900000000002</v>
      </c>
      <c r="T25" s="61">
        <v>9.3846000000000007</v>
      </c>
      <c r="U25" s="61">
        <v>9.1922999999999995</v>
      </c>
      <c r="V25" s="61">
        <v>24.692300000000003</v>
      </c>
      <c r="W25" s="61">
        <v>6.7308000000000003</v>
      </c>
      <c r="X25" s="61">
        <v>9.0769000000000002</v>
      </c>
      <c r="Y25" s="61">
        <v>8.8846000000000007</v>
      </c>
      <c r="Z25" s="31"/>
      <c r="AA25" s="31">
        <f t="shared" si="0"/>
        <v>0.92884500000000003</v>
      </c>
      <c r="AB25" s="31">
        <f t="shared" si="1"/>
        <v>0.93846000000000007</v>
      </c>
      <c r="AC25" s="31">
        <f t="shared" si="2"/>
        <v>0.91922999999999999</v>
      </c>
      <c r="AD25" s="31">
        <f t="shared" si="3"/>
        <v>0.82307666666666668</v>
      </c>
      <c r="AE25" s="31">
        <f t="shared" si="4"/>
        <v>0.67308000000000001</v>
      </c>
      <c r="AF25" s="31">
        <f t="shared" si="5"/>
        <v>0.90769</v>
      </c>
      <c r="AG25" s="31">
        <f t="shared" si="6"/>
        <v>0.88846000000000003</v>
      </c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</row>
    <row r="26" spans="1:122" s="16" customFormat="1" ht="78.75" x14ac:dyDescent="0.25">
      <c r="A26" s="19">
        <v>21</v>
      </c>
      <c r="B26" s="28" t="s">
        <v>1098</v>
      </c>
      <c r="C26" s="28" t="s">
        <v>1099</v>
      </c>
      <c r="D26" s="65">
        <v>3832002830</v>
      </c>
      <c r="E26" s="63">
        <v>67</v>
      </c>
      <c r="F26" s="63">
        <v>13</v>
      </c>
      <c r="G26" s="63">
        <v>4</v>
      </c>
      <c r="H26" s="63">
        <v>3</v>
      </c>
      <c r="I26" s="63">
        <v>3</v>
      </c>
      <c r="J26" s="63">
        <v>3</v>
      </c>
      <c r="K26" s="63">
        <v>30</v>
      </c>
      <c r="L26" s="63">
        <v>5</v>
      </c>
      <c r="M26" s="63">
        <v>1</v>
      </c>
      <c r="N26" s="63">
        <v>7</v>
      </c>
      <c r="O26" s="63">
        <v>7</v>
      </c>
      <c r="P26" s="63">
        <v>6</v>
      </c>
      <c r="Q26" s="63">
        <v>2</v>
      </c>
      <c r="R26" s="63">
        <v>2</v>
      </c>
      <c r="S26" s="63">
        <v>8</v>
      </c>
      <c r="T26" s="63">
        <v>3</v>
      </c>
      <c r="U26" s="63">
        <v>5</v>
      </c>
      <c r="V26" s="63">
        <v>16</v>
      </c>
      <c r="W26" s="63">
        <v>6</v>
      </c>
      <c r="X26" s="63">
        <v>5</v>
      </c>
      <c r="Y26" s="63">
        <v>5</v>
      </c>
      <c r="Z26" s="31"/>
      <c r="AA26" s="31">
        <f t="shared" si="0"/>
        <v>0.4</v>
      </c>
      <c r="AB26" s="31">
        <f t="shared" si="1"/>
        <v>0.3</v>
      </c>
      <c r="AC26" s="31">
        <f t="shared" si="2"/>
        <v>0.5</v>
      </c>
      <c r="AD26" s="31">
        <f t="shared" si="3"/>
        <v>0.53333333333333333</v>
      </c>
      <c r="AE26" s="31">
        <f t="shared" si="4"/>
        <v>0.6</v>
      </c>
      <c r="AF26" s="31">
        <f t="shared" si="5"/>
        <v>0.5</v>
      </c>
      <c r="AG26" s="31">
        <f t="shared" si="6"/>
        <v>0.5</v>
      </c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</row>
    <row r="27" spans="1:122" s="16" customFormat="1" ht="63" x14ac:dyDescent="0.25">
      <c r="A27" s="19">
        <v>22</v>
      </c>
      <c r="B27" s="3" t="s">
        <v>1114</v>
      </c>
      <c r="C27" s="3" t="s">
        <v>1115</v>
      </c>
      <c r="D27" s="67">
        <v>3832003048</v>
      </c>
      <c r="E27" s="61">
        <v>121.30779999999999</v>
      </c>
      <c r="F27" s="61">
        <v>31</v>
      </c>
      <c r="G27" s="61">
        <v>7.7691999999999997</v>
      </c>
      <c r="H27" s="61">
        <v>7.8461999999999996</v>
      </c>
      <c r="I27" s="61">
        <v>7.7691999999999997</v>
      </c>
      <c r="J27" s="61">
        <v>7.6154000000000002</v>
      </c>
      <c r="K27" s="61">
        <v>49.3078</v>
      </c>
      <c r="L27" s="61">
        <v>7.3845999999999998</v>
      </c>
      <c r="M27" s="61">
        <v>7.5385</v>
      </c>
      <c r="N27" s="61">
        <v>7.5385</v>
      </c>
      <c r="O27" s="61">
        <v>6.3076999999999996</v>
      </c>
      <c r="P27" s="61">
        <v>8</v>
      </c>
      <c r="Q27" s="61">
        <v>6.8461999999999996</v>
      </c>
      <c r="R27" s="61">
        <v>5.6923000000000004</v>
      </c>
      <c r="S27" s="61">
        <v>15.8461</v>
      </c>
      <c r="T27" s="61">
        <v>8.1538000000000004</v>
      </c>
      <c r="U27" s="61">
        <v>7.6923000000000004</v>
      </c>
      <c r="V27" s="61">
        <v>25.1539</v>
      </c>
      <c r="W27" s="61">
        <v>7.9230999999999998</v>
      </c>
      <c r="X27" s="61">
        <v>8</v>
      </c>
      <c r="Y27" s="61">
        <v>9.2308000000000003</v>
      </c>
      <c r="Z27" s="31"/>
      <c r="AA27" s="31">
        <f t="shared" si="0"/>
        <v>0.79230500000000004</v>
      </c>
      <c r="AB27" s="31">
        <f t="shared" si="1"/>
        <v>0.81537999999999999</v>
      </c>
      <c r="AC27" s="31">
        <f t="shared" si="2"/>
        <v>0.76923000000000008</v>
      </c>
      <c r="AD27" s="31">
        <f t="shared" si="3"/>
        <v>0.83846333333333334</v>
      </c>
      <c r="AE27" s="31">
        <f t="shared" si="4"/>
        <v>0.79230999999999996</v>
      </c>
      <c r="AF27" s="31">
        <f t="shared" si="5"/>
        <v>0.8</v>
      </c>
      <c r="AG27" s="31">
        <f t="shared" si="6"/>
        <v>0.92308000000000001</v>
      </c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</row>
    <row r="28" spans="1:122" s="16" customFormat="1" ht="94.5" x14ac:dyDescent="0.25">
      <c r="A28" s="19">
        <v>23</v>
      </c>
      <c r="B28" s="28" t="s">
        <v>1094</v>
      </c>
      <c r="C28" s="28" t="s">
        <v>1095</v>
      </c>
      <c r="D28" s="65">
        <v>3832003104</v>
      </c>
      <c r="E28" s="63">
        <v>142.98435000000001</v>
      </c>
      <c r="F28" s="63">
        <v>36.059600000000003</v>
      </c>
      <c r="G28" s="63">
        <v>8.9318000000000008</v>
      </c>
      <c r="H28" s="63">
        <v>9.0341000000000005</v>
      </c>
      <c r="I28" s="63">
        <v>9.0794999999999995</v>
      </c>
      <c r="J28" s="63">
        <v>9.0142000000000007</v>
      </c>
      <c r="K28" s="63">
        <v>62.597949999999997</v>
      </c>
      <c r="L28" s="63">
        <v>8.5383500000000012</v>
      </c>
      <c r="M28" s="63">
        <v>8.9118999999999993</v>
      </c>
      <c r="N28" s="63">
        <v>9.0169999999999995</v>
      </c>
      <c r="O28" s="63">
        <v>9.0056999999999992</v>
      </c>
      <c r="P28" s="63">
        <v>9.1051000000000002</v>
      </c>
      <c r="Q28" s="63">
        <v>9.0596999999999994</v>
      </c>
      <c r="R28" s="63">
        <v>8.9602000000000004</v>
      </c>
      <c r="S28" s="63">
        <v>18.298299999999998</v>
      </c>
      <c r="T28" s="63">
        <v>9.1221999999999994</v>
      </c>
      <c r="U28" s="63">
        <v>9.1760999999999999</v>
      </c>
      <c r="V28" s="63">
        <v>26.028499999999998</v>
      </c>
      <c r="W28" s="63">
        <v>7.7897999999999996</v>
      </c>
      <c r="X28" s="63">
        <v>9.0681999999999992</v>
      </c>
      <c r="Y28" s="63">
        <v>9.1705000000000005</v>
      </c>
      <c r="Z28" s="31"/>
      <c r="AA28" s="31">
        <f t="shared" si="0"/>
        <v>0.91491499999999992</v>
      </c>
      <c r="AB28" s="31">
        <f t="shared" si="1"/>
        <v>0.91221999999999992</v>
      </c>
      <c r="AC28" s="31">
        <f t="shared" si="2"/>
        <v>0.91761000000000004</v>
      </c>
      <c r="AD28" s="31">
        <f t="shared" si="3"/>
        <v>0.8676166666666667</v>
      </c>
      <c r="AE28" s="31">
        <f t="shared" si="4"/>
        <v>0.77898000000000001</v>
      </c>
      <c r="AF28" s="31">
        <f t="shared" si="5"/>
        <v>0.90681999999999996</v>
      </c>
      <c r="AG28" s="31">
        <f t="shared" si="6"/>
        <v>0.91705000000000003</v>
      </c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</row>
    <row r="29" spans="1:122" s="16" customFormat="1" ht="63" x14ac:dyDescent="0.25">
      <c r="A29" s="19">
        <v>24</v>
      </c>
      <c r="B29" s="19" t="s">
        <v>1138</v>
      </c>
      <c r="C29" s="19" t="s">
        <v>1139</v>
      </c>
      <c r="D29" s="66">
        <v>3832003182</v>
      </c>
      <c r="E29" s="62">
        <v>135.08250000000001</v>
      </c>
      <c r="F29" s="62">
        <v>33.711100000000002</v>
      </c>
      <c r="G29" s="62">
        <v>8.5356000000000005</v>
      </c>
      <c r="H29" s="62">
        <v>8.5434999999999999</v>
      </c>
      <c r="I29" s="62">
        <v>8.2652000000000001</v>
      </c>
      <c r="J29" s="62">
        <v>8.3667999999999996</v>
      </c>
      <c r="K29" s="62">
        <v>58.753999999999998</v>
      </c>
      <c r="L29" s="62">
        <v>8.4056999999999995</v>
      </c>
      <c r="M29" s="62">
        <v>8.4617000000000004</v>
      </c>
      <c r="N29" s="62">
        <v>8.4788999999999994</v>
      </c>
      <c r="O29" s="62">
        <v>8.4300999999999995</v>
      </c>
      <c r="P29" s="62">
        <v>8.4525000000000006</v>
      </c>
      <c r="Q29" s="62">
        <v>8.3747000000000007</v>
      </c>
      <c r="R29" s="62">
        <v>8.1503999999999994</v>
      </c>
      <c r="S29" s="62">
        <v>16.957799999999999</v>
      </c>
      <c r="T29" s="62">
        <v>8.4512</v>
      </c>
      <c r="U29" s="62">
        <v>8.5066000000000006</v>
      </c>
      <c r="V29" s="62">
        <v>25.659600000000001</v>
      </c>
      <c r="W29" s="62">
        <v>8.4960000000000004</v>
      </c>
      <c r="X29" s="62">
        <v>8.5541</v>
      </c>
      <c r="Y29" s="62">
        <v>8.6095000000000006</v>
      </c>
      <c r="Z29" s="31"/>
      <c r="AA29" s="31">
        <f t="shared" si="0"/>
        <v>0.84789000000000003</v>
      </c>
      <c r="AB29" s="31">
        <f t="shared" si="1"/>
        <v>0.84511999999999998</v>
      </c>
      <c r="AC29" s="31">
        <f t="shared" si="2"/>
        <v>0.85066000000000008</v>
      </c>
      <c r="AD29" s="31">
        <f t="shared" si="3"/>
        <v>0.85532000000000019</v>
      </c>
      <c r="AE29" s="31">
        <f t="shared" si="4"/>
        <v>0.84960000000000002</v>
      </c>
      <c r="AF29" s="31">
        <f t="shared" si="5"/>
        <v>0.85541</v>
      </c>
      <c r="AG29" s="31">
        <f t="shared" si="6"/>
        <v>0.8609500000000001</v>
      </c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</row>
    <row r="30" spans="1:122" x14ac:dyDescent="0.25">
      <c r="E30" s="102">
        <f>AVERAGE(E6:E29)</f>
        <v>135.60462916666668</v>
      </c>
      <c r="F30" s="102">
        <f t="shared" ref="F30:Y30" si="7">AVERAGE(F6:F29)</f>
        <v>34.093200000000003</v>
      </c>
      <c r="G30" s="102">
        <f t="shared" si="7"/>
        <v>8.358525000000002</v>
      </c>
      <c r="H30" s="102">
        <f t="shared" si="7"/>
        <v>8.5675583333333343</v>
      </c>
      <c r="I30" s="102">
        <f t="shared" si="7"/>
        <v>8.6225708333333326</v>
      </c>
      <c r="J30" s="102">
        <f t="shared" si="7"/>
        <v>8.5445458333333324</v>
      </c>
      <c r="K30" s="102">
        <f t="shared" si="7"/>
        <v>57.484225000000002</v>
      </c>
      <c r="L30" s="102">
        <f t="shared" si="7"/>
        <v>7.7643874999999989</v>
      </c>
      <c r="M30" s="102">
        <f t="shared" si="7"/>
        <v>8.4313458333333351</v>
      </c>
      <c r="N30" s="102">
        <f t="shared" si="7"/>
        <v>8.8274916666666687</v>
      </c>
      <c r="O30" s="102">
        <f t="shared" si="7"/>
        <v>8.1218125000000008</v>
      </c>
      <c r="P30" s="102">
        <f t="shared" si="7"/>
        <v>8.9337874999999993</v>
      </c>
      <c r="Q30" s="102">
        <f t="shared" si="7"/>
        <v>8.0293208333333332</v>
      </c>
      <c r="R30" s="102">
        <f t="shared" si="7"/>
        <v>7.3760791666666661</v>
      </c>
      <c r="S30" s="102">
        <f t="shared" si="7"/>
        <v>18.042150000000003</v>
      </c>
      <c r="T30" s="102">
        <f t="shared" si="7"/>
        <v>8.9948499999999996</v>
      </c>
      <c r="U30" s="102">
        <f t="shared" si="7"/>
        <v>9.0472999999999981</v>
      </c>
      <c r="V30" s="102">
        <f t="shared" si="7"/>
        <v>25.985054166666668</v>
      </c>
      <c r="W30" s="102">
        <f t="shared" si="7"/>
        <v>7.8740875000000008</v>
      </c>
      <c r="X30" s="102">
        <f t="shared" si="7"/>
        <v>8.949799999999998</v>
      </c>
      <c r="Y30" s="102">
        <f t="shared" si="7"/>
        <v>9.1611666666666682</v>
      </c>
      <c r="AA30" s="31">
        <f>AVERAGE(AA6:AA29)</f>
        <v>0.90210749999999995</v>
      </c>
      <c r="AB30" s="31">
        <f t="shared" ref="AB30:AG30" si="8">AVERAGE(AB6:AB29)</f>
        <v>0.89948499999999998</v>
      </c>
      <c r="AC30" s="31">
        <f t="shared" si="8"/>
        <v>0.90472999999999992</v>
      </c>
      <c r="AD30" s="31">
        <f t="shared" si="8"/>
        <v>0.86616847222222226</v>
      </c>
      <c r="AE30" s="31">
        <f t="shared" si="8"/>
        <v>0.78740874999999999</v>
      </c>
      <c r="AF30" s="31">
        <f t="shared" si="8"/>
        <v>0.89497999999999989</v>
      </c>
      <c r="AG30" s="31">
        <f t="shared" si="8"/>
        <v>0.91611666666666636</v>
      </c>
    </row>
  </sheetData>
  <sortState ref="B6:AA29">
    <sortCondition ref="D6:D29"/>
  </sortState>
  <mergeCells count="14">
    <mergeCell ref="A2:A3"/>
    <mergeCell ref="B2:B3"/>
    <mergeCell ref="C2:C3"/>
    <mergeCell ref="D2:D3"/>
    <mergeCell ref="S3:U3"/>
    <mergeCell ref="V3:Y3"/>
    <mergeCell ref="E1:E4"/>
    <mergeCell ref="F1:Y1"/>
    <mergeCell ref="F2:J2"/>
    <mergeCell ref="K2:R2"/>
    <mergeCell ref="S2:U2"/>
    <mergeCell ref="V2:Y2"/>
    <mergeCell ref="F3:J3"/>
    <mergeCell ref="K3:R3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workbookViewId="0">
      <selection activeCell="B17" sqref="B17"/>
    </sheetView>
  </sheetViews>
  <sheetFormatPr defaultRowHeight="15" x14ac:dyDescent="0.25"/>
  <cols>
    <col min="2" max="2" width="50.28515625" style="95" customWidth="1"/>
  </cols>
  <sheetData>
    <row r="1" spans="1:23" ht="51.75" customHeight="1" x14ac:dyDescent="0.25">
      <c r="A1" s="124" t="s">
        <v>2031</v>
      </c>
      <c r="B1" s="124"/>
      <c r="C1" s="124"/>
      <c r="D1" s="124"/>
      <c r="E1" s="124"/>
      <c r="F1" s="12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</row>
    <row r="2" spans="1:23" ht="15.75" customHeight="1" x14ac:dyDescent="0.25">
      <c r="A2" s="125" t="s">
        <v>29</v>
      </c>
      <c r="B2" s="125" t="s">
        <v>2032</v>
      </c>
      <c r="C2" s="97"/>
      <c r="D2" s="97"/>
      <c r="E2" s="126" t="s">
        <v>30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</row>
    <row r="3" spans="1:23" ht="15.75" customHeight="1" x14ac:dyDescent="0.25">
      <c r="A3" s="125"/>
      <c r="B3" s="125"/>
      <c r="C3" s="97"/>
      <c r="D3" s="97"/>
      <c r="E3" s="127" t="s">
        <v>25</v>
      </c>
      <c r="F3" s="127"/>
      <c r="G3" s="127"/>
      <c r="H3" s="127"/>
      <c r="I3" s="98"/>
      <c r="J3" s="127" t="s">
        <v>24</v>
      </c>
      <c r="K3" s="127"/>
      <c r="L3" s="127"/>
      <c r="M3" s="127"/>
      <c r="N3" s="127"/>
      <c r="O3" s="127"/>
      <c r="P3" s="127"/>
      <c r="Q3" s="98"/>
      <c r="R3" s="127" t="s">
        <v>23</v>
      </c>
      <c r="S3" s="127"/>
      <c r="T3" s="98"/>
      <c r="U3" s="127" t="s">
        <v>22</v>
      </c>
      <c r="V3" s="127"/>
      <c r="W3" s="127"/>
    </row>
    <row r="4" spans="1:23" ht="15.75" customHeight="1" x14ac:dyDescent="0.25">
      <c r="A4" s="125"/>
      <c r="B4" s="125"/>
      <c r="C4" s="97"/>
      <c r="D4" s="97"/>
      <c r="E4" s="123" t="s">
        <v>20</v>
      </c>
      <c r="F4" s="123"/>
      <c r="G4" s="123"/>
      <c r="H4" s="123"/>
      <c r="I4" s="96"/>
      <c r="J4" s="123" t="s">
        <v>20</v>
      </c>
      <c r="K4" s="123"/>
      <c r="L4" s="123"/>
      <c r="M4" s="123"/>
      <c r="N4" s="123"/>
      <c r="O4" s="123"/>
      <c r="P4" s="123"/>
      <c r="Q4" s="96"/>
      <c r="R4" s="123" t="s">
        <v>20</v>
      </c>
      <c r="S4" s="123"/>
      <c r="T4" s="96"/>
      <c r="U4" s="123" t="s">
        <v>20</v>
      </c>
      <c r="V4" s="123"/>
      <c r="W4" s="123"/>
    </row>
    <row r="5" spans="1:23" ht="157.5" customHeight="1" x14ac:dyDescent="0.25">
      <c r="A5" s="125"/>
      <c r="B5" s="125"/>
      <c r="C5" s="97" t="s">
        <v>2033</v>
      </c>
      <c r="D5" s="97" t="s">
        <v>2034</v>
      </c>
      <c r="E5" s="75" t="s">
        <v>19</v>
      </c>
      <c r="F5" s="75" t="s">
        <v>16</v>
      </c>
      <c r="G5" s="75" t="s">
        <v>18</v>
      </c>
      <c r="H5" s="75" t="s">
        <v>17</v>
      </c>
      <c r="I5" s="97" t="s">
        <v>2035</v>
      </c>
      <c r="J5" s="75" t="s">
        <v>13</v>
      </c>
      <c r="K5" s="75" t="s">
        <v>10</v>
      </c>
      <c r="L5" s="75" t="s">
        <v>11</v>
      </c>
      <c r="M5" s="75" t="s">
        <v>15</v>
      </c>
      <c r="N5" s="75" t="s">
        <v>12</v>
      </c>
      <c r="O5" s="75" t="s">
        <v>14</v>
      </c>
      <c r="P5" s="75" t="s">
        <v>9</v>
      </c>
      <c r="Q5" s="97" t="s">
        <v>2036</v>
      </c>
      <c r="R5" s="75" t="s">
        <v>7</v>
      </c>
      <c r="S5" s="75" t="s">
        <v>8</v>
      </c>
      <c r="T5" s="97" t="s">
        <v>2037</v>
      </c>
      <c r="U5" s="75" t="s">
        <v>3</v>
      </c>
      <c r="V5" s="75" t="s">
        <v>4</v>
      </c>
      <c r="W5" s="75" t="s">
        <v>5</v>
      </c>
    </row>
    <row r="6" spans="1:23" x14ac:dyDescent="0.25">
      <c r="B6" s="95" t="s">
        <v>2038</v>
      </c>
      <c r="C6">
        <f t="shared" ref="C6:C15" si="0">D6+I6+Q6+T6</f>
        <v>142.57325744680853</v>
      </c>
      <c r="D6">
        <f t="shared" ref="D6:D15" si="1">SUM(E6:H6)</f>
        <v>35.6875</v>
      </c>
      <c r="E6">
        <v>9.1457999999999995</v>
      </c>
      <c r="F6">
        <v>8.7344000000000008</v>
      </c>
      <c r="G6">
        <v>8.7917000000000005</v>
      </c>
      <c r="H6">
        <v>9.0155999999999992</v>
      </c>
      <c r="I6">
        <f t="shared" ref="I6:I15" si="2">SUM(J6:P6)</f>
        <v>59.119800000000005</v>
      </c>
      <c r="J6">
        <v>9.0052000000000003</v>
      </c>
      <c r="K6">
        <v>8.1405999999999992</v>
      </c>
      <c r="L6">
        <v>8.6302000000000003</v>
      </c>
      <c r="M6">
        <v>8.6042000000000005</v>
      </c>
      <c r="N6">
        <v>8.5104000000000006</v>
      </c>
      <c r="O6">
        <v>8.4062999999999999</v>
      </c>
      <c r="P6">
        <v>7.8228999999999997</v>
      </c>
      <c r="Q6">
        <f t="shared" ref="Q6:Q15" si="3">SUM(R6:S6)</f>
        <v>19.148936170212771</v>
      </c>
      <c r="R6">
        <v>9.68085106382979</v>
      </c>
      <c r="S6">
        <v>9.4680851063829792</v>
      </c>
      <c r="T6">
        <f t="shared" ref="T6:T15" si="4">SUM(U6:W6)</f>
        <v>28.61702127659575</v>
      </c>
      <c r="U6">
        <v>9.7872340425531892</v>
      </c>
      <c r="V6">
        <v>9.68085106382979</v>
      </c>
      <c r="W6">
        <v>9.1489361702127692</v>
      </c>
    </row>
    <row r="7" spans="1:23" ht="30" x14ac:dyDescent="0.25">
      <c r="B7" s="95" t="s">
        <v>2039</v>
      </c>
      <c r="C7">
        <f t="shared" si="0"/>
        <v>122.66</v>
      </c>
      <c r="D7">
        <f t="shared" si="1"/>
        <v>35.479999999999997</v>
      </c>
      <c r="E7">
        <v>8.94</v>
      </c>
      <c r="F7">
        <v>8.9700000000000006</v>
      </c>
      <c r="G7">
        <v>8.92</v>
      </c>
      <c r="H7">
        <v>8.65</v>
      </c>
      <c r="I7">
        <f t="shared" si="2"/>
        <v>37.180000000000007</v>
      </c>
      <c r="J7">
        <v>8.8699999999999992</v>
      </c>
      <c r="K7">
        <v>6.92</v>
      </c>
      <c r="L7">
        <v>7.24</v>
      </c>
      <c r="M7">
        <v>2.86</v>
      </c>
      <c r="N7">
        <v>4.3899999999999997</v>
      </c>
      <c r="O7">
        <v>3.45</v>
      </c>
      <c r="P7">
        <v>3.45</v>
      </c>
      <c r="Q7">
        <f t="shared" si="3"/>
        <v>20</v>
      </c>
      <c r="R7">
        <v>10</v>
      </c>
      <c r="S7">
        <v>10</v>
      </c>
      <c r="T7">
        <f t="shared" si="4"/>
        <v>30</v>
      </c>
      <c r="U7">
        <v>10</v>
      </c>
      <c r="V7">
        <v>10</v>
      </c>
      <c r="W7">
        <v>10</v>
      </c>
    </row>
    <row r="8" spans="1:23" x14ac:dyDescent="0.25">
      <c r="B8" s="95" t="s">
        <v>2040</v>
      </c>
      <c r="C8">
        <f t="shared" si="0"/>
        <v>142.02000000000001</v>
      </c>
      <c r="D8">
        <f t="shared" si="1"/>
        <v>38.56</v>
      </c>
      <c r="E8">
        <v>9.82</v>
      </c>
      <c r="F8">
        <v>10</v>
      </c>
      <c r="G8">
        <v>9.11</v>
      </c>
      <c r="H8">
        <v>9.6300000000000008</v>
      </c>
      <c r="I8">
        <f t="shared" si="2"/>
        <v>55.760000000000005</v>
      </c>
      <c r="J8">
        <v>9.56</v>
      </c>
      <c r="K8">
        <v>10</v>
      </c>
      <c r="L8">
        <v>9.82</v>
      </c>
      <c r="M8">
        <v>0</v>
      </c>
      <c r="N8">
        <v>10</v>
      </c>
      <c r="O8">
        <v>10</v>
      </c>
      <c r="P8">
        <v>6.38</v>
      </c>
      <c r="Q8">
        <f t="shared" si="3"/>
        <v>19.29</v>
      </c>
      <c r="R8">
        <v>9.42</v>
      </c>
      <c r="S8">
        <v>9.8699999999999992</v>
      </c>
      <c r="T8">
        <f t="shared" si="4"/>
        <v>28.410000000000004</v>
      </c>
      <c r="U8">
        <v>9.32</v>
      </c>
      <c r="V8">
        <v>9.35</v>
      </c>
      <c r="W8">
        <v>9.74</v>
      </c>
    </row>
    <row r="9" spans="1:23" ht="30" x14ac:dyDescent="0.25">
      <c r="B9" s="95" t="s">
        <v>2041</v>
      </c>
      <c r="C9">
        <f t="shared" si="0"/>
        <v>130.43299999999999</v>
      </c>
      <c r="D9">
        <f t="shared" si="1"/>
        <v>34.573</v>
      </c>
      <c r="E9">
        <v>9.2100000000000009</v>
      </c>
      <c r="F9">
        <v>8.3030000000000008</v>
      </c>
      <c r="G9">
        <v>9.1999999999999993</v>
      </c>
      <c r="H9">
        <v>7.86</v>
      </c>
      <c r="I9">
        <f t="shared" si="2"/>
        <v>56.65</v>
      </c>
      <c r="J9">
        <v>6.5</v>
      </c>
      <c r="K9">
        <v>8.1999999999999993</v>
      </c>
      <c r="L9">
        <v>8.57</v>
      </c>
      <c r="M9">
        <v>8.1</v>
      </c>
      <c r="N9">
        <v>8.58</v>
      </c>
      <c r="O9">
        <v>9</v>
      </c>
      <c r="P9">
        <v>7.7</v>
      </c>
      <c r="Q9">
        <f t="shared" si="3"/>
        <v>17.079999999999998</v>
      </c>
      <c r="R9">
        <v>8.5399999999999991</v>
      </c>
      <c r="S9">
        <v>8.5399999999999991</v>
      </c>
      <c r="T9">
        <f t="shared" si="4"/>
        <v>22.130000000000003</v>
      </c>
      <c r="U9">
        <v>7.5</v>
      </c>
      <c r="V9">
        <v>7.28</v>
      </c>
      <c r="W9">
        <v>7.35</v>
      </c>
    </row>
    <row r="10" spans="1:23" ht="30" x14ac:dyDescent="0.25">
      <c r="B10" s="95" t="s">
        <v>2042</v>
      </c>
      <c r="C10">
        <f t="shared" si="0"/>
        <v>80.960000000000008</v>
      </c>
      <c r="D10">
        <f t="shared" si="1"/>
        <v>30.820000000000004</v>
      </c>
      <c r="E10">
        <v>7.32</v>
      </c>
      <c r="F10">
        <v>7.55</v>
      </c>
      <c r="G10">
        <v>7.65</v>
      </c>
      <c r="H10">
        <v>8.3000000000000007</v>
      </c>
      <c r="I10">
        <f t="shared" si="2"/>
        <v>14.14</v>
      </c>
      <c r="J10">
        <v>5.57</v>
      </c>
      <c r="K10">
        <v>0</v>
      </c>
      <c r="L10">
        <v>0</v>
      </c>
      <c r="M10">
        <v>0</v>
      </c>
      <c r="N10">
        <v>8.57</v>
      </c>
      <c r="O10">
        <v>0</v>
      </c>
      <c r="P10">
        <v>0</v>
      </c>
      <c r="Q10">
        <f t="shared" si="3"/>
        <v>16.75</v>
      </c>
      <c r="R10">
        <v>8.25</v>
      </c>
      <c r="S10">
        <v>8.5</v>
      </c>
      <c r="T10">
        <f t="shared" si="4"/>
        <v>19.25</v>
      </c>
      <c r="U10">
        <v>4.75</v>
      </c>
      <c r="V10">
        <v>6.75</v>
      </c>
      <c r="W10">
        <v>7.75</v>
      </c>
    </row>
    <row r="11" spans="1:23" x14ac:dyDescent="0.25">
      <c r="B11" s="95" t="s">
        <v>2043</v>
      </c>
      <c r="C11">
        <f t="shared" si="0"/>
        <v>127.82000000000002</v>
      </c>
      <c r="D11">
        <f t="shared" si="1"/>
        <v>33.050000000000004</v>
      </c>
      <c r="E11">
        <v>8.16</v>
      </c>
      <c r="F11">
        <v>8.01</v>
      </c>
      <c r="G11">
        <v>8.7100000000000009</v>
      </c>
      <c r="H11">
        <v>8.17</v>
      </c>
      <c r="I11">
        <f t="shared" si="2"/>
        <v>52.88</v>
      </c>
      <c r="J11">
        <v>7.44</v>
      </c>
      <c r="K11">
        <v>7.23</v>
      </c>
      <c r="L11">
        <v>7.46</v>
      </c>
      <c r="M11">
        <v>7.46</v>
      </c>
      <c r="N11">
        <v>8.2899999999999991</v>
      </c>
      <c r="O11">
        <v>7.76</v>
      </c>
      <c r="P11">
        <v>7.24</v>
      </c>
      <c r="Q11">
        <f t="shared" si="3"/>
        <v>17.71</v>
      </c>
      <c r="R11">
        <v>8.8699999999999992</v>
      </c>
      <c r="S11">
        <v>8.84</v>
      </c>
      <c r="T11">
        <f t="shared" si="4"/>
        <v>24.18</v>
      </c>
      <c r="U11">
        <v>7.56</v>
      </c>
      <c r="V11">
        <v>8.23</v>
      </c>
      <c r="W11">
        <v>8.39</v>
      </c>
    </row>
    <row r="12" spans="1:23" x14ac:dyDescent="0.25">
      <c r="B12" s="95" t="s">
        <v>2044</v>
      </c>
      <c r="C12">
        <f t="shared" si="0"/>
        <v>127.39222222222223</v>
      </c>
      <c r="D12">
        <f t="shared" si="1"/>
        <v>30.666666666666668</v>
      </c>
      <c r="E12">
        <v>7.1111111111111107</v>
      </c>
      <c r="F12">
        <v>7.666666666666667</v>
      </c>
      <c r="G12">
        <v>8.5555555555555554</v>
      </c>
      <c r="H12">
        <v>7.333333333333333</v>
      </c>
      <c r="I12">
        <f t="shared" si="2"/>
        <v>50.055555555555557</v>
      </c>
      <c r="J12">
        <v>7.0555555555555554</v>
      </c>
      <c r="K12">
        <v>8.1111111111111107</v>
      </c>
      <c r="L12">
        <v>6.8888888888888893</v>
      </c>
      <c r="M12">
        <v>7.333333333333333</v>
      </c>
      <c r="N12">
        <v>7.333333333333333</v>
      </c>
      <c r="O12">
        <v>7.333333333333333</v>
      </c>
      <c r="P12">
        <v>6</v>
      </c>
      <c r="Q12">
        <f t="shared" si="3"/>
        <v>17.78</v>
      </c>
      <c r="R12">
        <v>10</v>
      </c>
      <c r="S12">
        <v>7.78</v>
      </c>
      <c r="T12">
        <f t="shared" si="4"/>
        <v>28.89</v>
      </c>
      <c r="U12">
        <v>8.89</v>
      </c>
      <c r="V12">
        <v>10</v>
      </c>
      <c r="W12">
        <v>10</v>
      </c>
    </row>
    <row r="13" spans="1:23" ht="30" x14ac:dyDescent="0.25">
      <c r="B13" s="95" t="s">
        <v>2045</v>
      </c>
      <c r="C13">
        <f t="shared" si="0"/>
        <v>139.80000000000001</v>
      </c>
      <c r="D13">
        <f t="shared" si="1"/>
        <v>37</v>
      </c>
      <c r="E13">
        <v>10</v>
      </c>
      <c r="F13">
        <v>10</v>
      </c>
      <c r="G13">
        <v>10</v>
      </c>
      <c r="H13">
        <v>7</v>
      </c>
      <c r="I13">
        <f t="shared" si="2"/>
        <v>61</v>
      </c>
      <c r="J13">
        <v>10</v>
      </c>
      <c r="K13">
        <v>6</v>
      </c>
      <c r="L13">
        <v>10</v>
      </c>
      <c r="M13">
        <v>10</v>
      </c>
      <c r="N13">
        <v>10</v>
      </c>
      <c r="O13">
        <v>10</v>
      </c>
      <c r="P13">
        <v>5</v>
      </c>
      <c r="Q13">
        <f t="shared" si="3"/>
        <v>17.200000000000003</v>
      </c>
      <c r="R13">
        <v>8.3000000000000007</v>
      </c>
      <c r="S13">
        <v>8.9</v>
      </c>
      <c r="T13">
        <f t="shared" si="4"/>
        <v>24.6</v>
      </c>
      <c r="U13">
        <v>8.1999999999999993</v>
      </c>
      <c r="V13">
        <v>8.3000000000000007</v>
      </c>
      <c r="W13">
        <v>8.1</v>
      </c>
    </row>
    <row r="14" spans="1:23" ht="30" x14ac:dyDescent="0.25">
      <c r="B14" s="95" t="s">
        <v>2046</v>
      </c>
      <c r="C14">
        <f t="shared" si="0"/>
        <v>115.33</v>
      </c>
      <c r="D14">
        <f t="shared" si="1"/>
        <v>31.43</v>
      </c>
      <c r="E14">
        <v>7.49</v>
      </c>
      <c r="F14">
        <v>7.47</v>
      </c>
      <c r="G14">
        <v>8.7899999999999991</v>
      </c>
      <c r="H14">
        <v>7.68</v>
      </c>
      <c r="I14">
        <f t="shared" si="2"/>
        <v>45.47</v>
      </c>
      <c r="J14">
        <v>6.48</v>
      </c>
      <c r="K14">
        <v>7.09</v>
      </c>
      <c r="L14">
        <v>7.19</v>
      </c>
      <c r="M14">
        <v>5.68</v>
      </c>
      <c r="N14">
        <v>7.38</v>
      </c>
      <c r="O14">
        <v>5.89</v>
      </c>
      <c r="P14">
        <v>5.76</v>
      </c>
      <c r="Q14">
        <f t="shared" si="3"/>
        <v>18.05</v>
      </c>
      <c r="R14">
        <v>8.83</v>
      </c>
      <c r="S14">
        <v>9.2200000000000006</v>
      </c>
      <c r="T14">
        <f t="shared" si="4"/>
        <v>20.38</v>
      </c>
      <c r="U14">
        <v>7.01</v>
      </c>
      <c r="V14">
        <v>5.59</v>
      </c>
      <c r="W14">
        <v>7.78</v>
      </c>
    </row>
    <row r="15" spans="1:23" ht="30" x14ac:dyDescent="0.25">
      <c r="B15" s="95" t="s">
        <v>2047</v>
      </c>
      <c r="C15">
        <f t="shared" si="0"/>
        <v>141.71</v>
      </c>
      <c r="D15">
        <f t="shared" si="1"/>
        <v>37.14</v>
      </c>
      <c r="E15">
        <v>9.41</v>
      </c>
      <c r="F15">
        <v>9.16</v>
      </c>
      <c r="G15">
        <v>9.48</v>
      </c>
      <c r="H15">
        <v>9.09</v>
      </c>
      <c r="I15">
        <f t="shared" si="2"/>
        <v>55.980000000000004</v>
      </c>
      <c r="J15">
        <v>8.98</v>
      </c>
      <c r="K15">
        <v>6.57</v>
      </c>
      <c r="L15">
        <v>8.18</v>
      </c>
      <c r="M15">
        <v>7.67</v>
      </c>
      <c r="N15">
        <v>8.16</v>
      </c>
      <c r="O15">
        <v>8.65</v>
      </c>
      <c r="P15">
        <v>7.77</v>
      </c>
      <c r="Q15">
        <f t="shared" si="3"/>
        <v>19.619999999999997</v>
      </c>
      <c r="R15">
        <v>10</v>
      </c>
      <c r="S15">
        <v>9.6199999999999992</v>
      </c>
      <c r="T15">
        <f t="shared" si="4"/>
        <v>28.97</v>
      </c>
      <c r="U15">
        <v>9.25</v>
      </c>
      <c r="V15">
        <v>9.91</v>
      </c>
      <c r="W15">
        <v>9.81</v>
      </c>
    </row>
    <row r="108" spans="3:3" x14ac:dyDescent="0.25">
      <c r="C108">
        <f t="shared" ref="C108:C111" si="5">D108+I108+Q108+T108</f>
        <v>0</v>
      </c>
    </row>
    <row r="109" spans="3:3" x14ac:dyDescent="0.25">
      <c r="C109">
        <f t="shared" si="5"/>
        <v>0</v>
      </c>
    </row>
    <row r="110" spans="3:3" x14ac:dyDescent="0.25">
      <c r="C110">
        <f t="shared" si="5"/>
        <v>0</v>
      </c>
    </row>
    <row r="111" spans="3:3" x14ac:dyDescent="0.25">
      <c r="C111">
        <f t="shared" si="5"/>
        <v>0</v>
      </c>
    </row>
  </sheetData>
  <mergeCells count="12">
    <mergeCell ref="R4:S4"/>
    <mergeCell ref="U4:W4"/>
    <mergeCell ref="A1:F1"/>
    <mergeCell ref="A2:A5"/>
    <mergeCell ref="B2:B5"/>
    <mergeCell ref="E2:W2"/>
    <mergeCell ref="E3:H3"/>
    <mergeCell ref="J3:P3"/>
    <mergeCell ref="R3:S3"/>
    <mergeCell ref="U3:W3"/>
    <mergeCell ref="E4:H4"/>
    <mergeCell ref="J4:P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opLeftCell="C1" workbookViewId="0">
      <pane xSplit="2" ySplit="5" topLeftCell="J6" activePane="bottomRight" state="frozen"/>
      <selection activeCell="C1" sqref="C1"/>
      <selection pane="topRight" activeCell="E1" sqref="E1"/>
      <selection pane="bottomLeft" activeCell="C6" sqref="C6"/>
      <selection pane="bottomRight" activeCell="Z9" sqref="Z9:AF9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2" ht="1.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2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2" ht="15.75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2" ht="189" customHeight="1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32" ht="15.75" x14ac:dyDescent="0.25">
      <c r="A5" s="7"/>
      <c r="B5" s="6"/>
      <c r="C5" s="64"/>
      <c r="D5" s="64"/>
    </row>
    <row r="6" spans="1:32" s="16" customFormat="1" ht="64.5" customHeight="1" x14ac:dyDescent="0.25">
      <c r="A6" s="19">
        <v>1</v>
      </c>
      <c r="B6" s="19" t="s">
        <v>1140</v>
      </c>
      <c r="C6" s="19" t="s">
        <v>1141</v>
      </c>
      <c r="D6" s="66">
        <v>3802008183</v>
      </c>
      <c r="E6" s="41">
        <v>147</v>
      </c>
      <c r="F6" s="41">
        <v>36</v>
      </c>
      <c r="G6" s="41">
        <v>8</v>
      </c>
      <c r="H6" s="41">
        <v>10</v>
      </c>
      <c r="I6" s="41">
        <v>8</v>
      </c>
      <c r="J6" s="41">
        <v>10</v>
      </c>
      <c r="K6" s="41">
        <v>64</v>
      </c>
      <c r="L6" s="41">
        <v>9</v>
      </c>
      <c r="M6" s="41">
        <v>9</v>
      </c>
      <c r="N6" s="41">
        <v>9</v>
      </c>
      <c r="O6" s="41">
        <v>8</v>
      </c>
      <c r="P6" s="41">
        <v>10</v>
      </c>
      <c r="Q6" s="41">
        <v>10</v>
      </c>
      <c r="R6" s="41">
        <v>9</v>
      </c>
      <c r="S6" s="41">
        <v>20</v>
      </c>
      <c r="T6" s="41">
        <v>10</v>
      </c>
      <c r="U6" s="41">
        <v>10</v>
      </c>
      <c r="V6" s="41">
        <v>27</v>
      </c>
      <c r="W6" s="41">
        <v>10</v>
      </c>
      <c r="X6" s="41">
        <v>9</v>
      </c>
      <c r="Y6" s="41">
        <v>8</v>
      </c>
      <c r="Z6" s="16">
        <f>AVERAGE(AA6:AB6)</f>
        <v>1</v>
      </c>
      <c r="AA6" s="16">
        <f>ABS(T6/10)</f>
        <v>1</v>
      </c>
      <c r="AB6" s="16">
        <f>ABS(U6/10)</f>
        <v>1</v>
      </c>
      <c r="AC6" s="16">
        <f>AVERAGE(AD6:AF6)</f>
        <v>0.9</v>
      </c>
      <c r="AD6" s="16">
        <f>ABS(W6/10)</f>
        <v>1</v>
      </c>
      <c r="AE6" s="16">
        <f>ABS(X6/10)</f>
        <v>0.9</v>
      </c>
      <c r="AF6" s="16">
        <f>ABS(Y6/10)</f>
        <v>0.8</v>
      </c>
    </row>
    <row r="7" spans="1:32" s="16" customFormat="1" ht="49.5" customHeight="1" x14ac:dyDescent="0.25">
      <c r="A7" s="19">
        <v>2</v>
      </c>
      <c r="B7" s="19" t="s">
        <v>1142</v>
      </c>
      <c r="C7" s="19" t="s">
        <v>1143</v>
      </c>
      <c r="D7" s="66">
        <v>3802008120</v>
      </c>
      <c r="E7" s="41">
        <v>133.16665</v>
      </c>
      <c r="F7" s="41">
        <v>32.555500000000002</v>
      </c>
      <c r="G7" s="41">
        <v>7.8888999999999996</v>
      </c>
      <c r="H7" s="41">
        <v>8.1111000000000004</v>
      </c>
      <c r="I7" s="41">
        <v>8.3332999999999995</v>
      </c>
      <c r="J7" s="41">
        <v>8.2222000000000008</v>
      </c>
      <c r="K7" s="41">
        <v>57.611049999999999</v>
      </c>
      <c r="L7" s="41">
        <v>7.7222499999999998</v>
      </c>
      <c r="M7" s="41">
        <v>8.2222000000000008</v>
      </c>
      <c r="N7" s="41">
        <v>8.2222000000000008</v>
      </c>
      <c r="O7" s="41">
        <v>8.3332999999999995</v>
      </c>
      <c r="P7" s="41">
        <v>8.6667000000000005</v>
      </c>
      <c r="Q7" s="41">
        <v>8.1111000000000004</v>
      </c>
      <c r="R7" s="41">
        <v>8.3332999999999995</v>
      </c>
      <c r="S7" s="41">
        <v>17.222300000000001</v>
      </c>
      <c r="T7" s="41">
        <v>8.6667000000000005</v>
      </c>
      <c r="U7" s="41">
        <v>8.5556000000000001</v>
      </c>
      <c r="V7" s="41">
        <v>25.777799999999999</v>
      </c>
      <c r="W7" s="41">
        <v>8.7777999999999992</v>
      </c>
      <c r="X7" s="41">
        <v>8.5556000000000001</v>
      </c>
      <c r="Y7" s="41">
        <v>8.4443999999999999</v>
      </c>
      <c r="Z7" s="16">
        <f t="shared" ref="Z7:Z8" si="0">AVERAGE(AA7:AB7)</f>
        <v>0.86111500000000007</v>
      </c>
      <c r="AA7" s="16">
        <f t="shared" ref="AA7:AA8" si="1">ABS(T7/10)</f>
        <v>0.86667000000000005</v>
      </c>
      <c r="AB7" s="16">
        <f t="shared" ref="AB7:AB8" si="2">ABS(U7/10)</f>
        <v>0.85555999999999999</v>
      </c>
      <c r="AC7" s="16">
        <f t="shared" ref="AC7:AC8" si="3">AVERAGE(AD7:AF7)</f>
        <v>0.85925999999999991</v>
      </c>
      <c r="AD7" s="16">
        <f t="shared" ref="AD7:AD8" si="4">ABS(W7/10)</f>
        <v>0.87777999999999989</v>
      </c>
      <c r="AE7" s="16">
        <f t="shared" ref="AE7:AE8" si="5">ABS(X7/10)</f>
        <v>0.85555999999999999</v>
      </c>
      <c r="AF7" s="16">
        <f t="shared" ref="AF7:AF8" si="6">ABS(Y7/10)</f>
        <v>0.84443999999999997</v>
      </c>
    </row>
    <row r="8" spans="1:32" s="2" customFormat="1" ht="78.75" x14ac:dyDescent="0.25">
      <c r="A8" s="3">
        <v>3</v>
      </c>
      <c r="B8" s="3" t="s">
        <v>1144</v>
      </c>
      <c r="C8" s="3" t="s">
        <v>1145</v>
      </c>
      <c r="D8" s="67">
        <v>3802008144</v>
      </c>
      <c r="E8" s="15">
        <v>132.6</v>
      </c>
      <c r="F8" s="15">
        <v>32.339999999999996</v>
      </c>
      <c r="G8" s="15">
        <v>7.29</v>
      </c>
      <c r="H8" s="15">
        <v>8.25</v>
      </c>
      <c r="I8" s="15">
        <v>8.51</v>
      </c>
      <c r="J8" s="15">
        <v>8.2899999999999991</v>
      </c>
      <c r="K8" s="15">
        <v>54.290000000000006</v>
      </c>
      <c r="L8" s="15">
        <v>7.25</v>
      </c>
      <c r="M8" s="15">
        <v>8.2200000000000006</v>
      </c>
      <c r="N8" s="15">
        <v>9.4</v>
      </c>
      <c r="O8" s="15">
        <v>7.62</v>
      </c>
      <c r="P8" s="15">
        <v>9.2200000000000006</v>
      </c>
      <c r="Q8" s="15">
        <v>7.77</v>
      </c>
      <c r="R8" s="15">
        <v>4.8099999999999996</v>
      </c>
      <c r="S8" s="15">
        <v>19.880000000000003</v>
      </c>
      <c r="T8" s="15">
        <v>9.8800000000000008</v>
      </c>
      <c r="U8" s="15">
        <v>10</v>
      </c>
      <c r="V8" s="15">
        <v>26.089999999999996</v>
      </c>
      <c r="W8" s="15">
        <v>7.18</v>
      </c>
      <c r="X8" s="15">
        <v>9.4</v>
      </c>
      <c r="Y8" s="15">
        <v>9.51</v>
      </c>
      <c r="Z8" s="16">
        <f t="shared" si="0"/>
        <v>0.99399999999999999</v>
      </c>
      <c r="AA8" s="16">
        <f t="shared" si="1"/>
        <v>0.9880000000000001</v>
      </c>
      <c r="AB8" s="16">
        <f t="shared" si="2"/>
        <v>1</v>
      </c>
      <c r="AC8" s="16">
        <f t="shared" si="3"/>
        <v>0.8696666666666667</v>
      </c>
      <c r="AD8" s="16">
        <f t="shared" si="4"/>
        <v>0.71799999999999997</v>
      </c>
      <c r="AE8" s="16">
        <f t="shared" si="5"/>
        <v>0.94000000000000006</v>
      </c>
      <c r="AF8" s="16">
        <f t="shared" si="6"/>
        <v>0.95099999999999996</v>
      </c>
    </row>
    <row r="9" spans="1:32" x14ac:dyDescent="0.25">
      <c r="E9" s="103">
        <f>AVERAGE(E6:E8)</f>
        <v>137.58888333333334</v>
      </c>
      <c r="F9" s="103">
        <f t="shared" ref="F9:Y9" si="7">AVERAGE(F6:F8)</f>
        <v>33.631833333333333</v>
      </c>
      <c r="G9" s="103">
        <f t="shared" si="7"/>
        <v>7.7262999999999993</v>
      </c>
      <c r="H9" s="103">
        <f t="shared" si="7"/>
        <v>8.7870333333333335</v>
      </c>
      <c r="I9" s="103">
        <f t="shared" si="7"/>
        <v>8.2811000000000003</v>
      </c>
      <c r="J9" s="103">
        <f t="shared" si="7"/>
        <v>8.8374000000000006</v>
      </c>
      <c r="K9" s="103">
        <f t="shared" si="7"/>
        <v>58.63368333333333</v>
      </c>
      <c r="L9" s="103">
        <f t="shared" si="7"/>
        <v>7.9907499999999994</v>
      </c>
      <c r="M9" s="103">
        <f t="shared" si="7"/>
        <v>8.4807333333333332</v>
      </c>
      <c r="N9" s="103">
        <f t="shared" si="7"/>
        <v>8.8740666666666659</v>
      </c>
      <c r="O9" s="103">
        <f t="shared" si="7"/>
        <v>7.9844333333333344</v>
      </c>
      <c r="P9" s="103">
        <f t="shared" si="7"/>
        <v>9.2955666666666659</v>
      </c>
      <c r="Q9" s="103">
        <f t="shared" si="7"/>
        <v>8.6270333333333333</v>
      </c>
      <c r="R9" s="103">
        <f t="shared" si="7"/>
        <v>7.3811</v>
      </c>
      <c r="S9" s="103">
        <f t="shared" si="7"/>
        <v>19.034100000000002</v>
      </c>
      <c r="T9" s="103">
        <f t="shared" si="7"/>
        <v>9.5155666666666665</v>
      </c>
      <c r="U9" s="103">
        <f t="shared" si="7"/>
        <v>9.5185333333333322</v>
      </c>
      <c r="V9" s="103">
        <f t="shared" si="7"/>
        <v>26.289266666666663</v>
      </c>
      <c r="W9" s="103">
        <f t="shared" si="7"/>
        <v>8.6525999999999996</v>
      </c>
      <c r="X9" s="103">
        <f t="shared" si="7"/>
        <v>8.985199999999999</v>
      </c>
      <c r="Y9" s="103">
        <f t="shared" si="7"/>
        <v>8.651466666666666</v>
      </c>
      <c r="Z9" s="1">
        <f>AVERAGE(Z6:Z8)</f>
        <v>0.95170500000000002</v>
      </c>
      <c r="AA9" s="1">
        <f t="shared" ref="AA9:AF9" si="8">AVERAGE(AA6:AA8)</f>
        <v>0.95155666666666672</v>
      </c>
      <c r="AB9" s="1">
        <f t="shared" si="8"/>
        <v>0.95185333333333333</v>
      </c>
      <c r="AC9" s="1">
        <f t="shared" si="8"/>
        <v>0.87630888888888891</v>
      </c>
      <c r="AD9" s="1">
        <f t="shared" si="8"/>
        <v>0.86526000000000003</v>
      </c>
      <c r="AE9" s="1">
        <f t="shared" si="8"/>
        <v>0.89851999999999999</v>
      </c>
      <c r="AF9" s="1">
        <f t="shared" si="8"/>
        <v>0.86514666666666662</v>
      </c>
    </row>
  </sheetData>
  <mergeCells count="14">
    <mergeCell ref="A2:A3"/>
    <mergeCell ref="B2:B3"/>
    <mergeCell ref="C2:C3"/>
    <mergeCell ref="D2:D3"/>
    <mergeCell ref="S3:U3"/>
    <mergeCell ref="V3:Y3"/>
    <mergeCell ref="E1:E4"/>
    <mergeCell ref="F1:Y1"/>
    <mergeCell ref="F2:J2"/>
    <mergeCell ref="K2:R2"/>
    <mergeCell ref="S2:U2"/>
    <mergeCell ref="V2:Y2"/>
    <mergeCell ref="F3:J3"/>
    <mergeCell ref="K3:R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D38"/>
  <sheetViews>
    <sheetView topLeftCell="B31" zoomScale="66" zoomScaleNormal="66" workbookViewId="0">
      <selection activeCell="AA38" sqref="AA38:AG38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25" width="9.140625" style="1"/>
    <col min="26" max="212" width="9.140625" style="31"/>
    <col min="213" max="16384" width="9.140625" style="1"/>
  </cols>
  <sheetData>
    <row r="1" spans="1:212" ht="2.2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212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212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212" ht="161.25" customHeight="1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212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12" s="2" customFormat="1" ht="78.75" x14ac:dyDescent="0.25">
      <c r="A6" s="3">
        <v>1</v>
      </c>
      <c r="B6" s="19" t="s">
        <v>1204</v>
      </c>
      <c r="C6" s="19" t="s">
        <v>1205</v>
      </c>
      <c r="D6" s="66">
        <v>3813000041</v>
      </c>
      <c r="E6" s="62">
        <v>158.01555000000002</v>
      </c>
      <c r="F6" s="62">
        <v>39.598800000000004</v>
      </c>
      <c r="G6" s="62">
        <v>9.8992000000000004</v>
      </c>
      <c r="H6" s="62">
        <v>9.8848000000000003</v>
      </c>
      <c r="I6" s="62">
        <v>9.9074000000000009</v>
      </c>
      <c r="J6" s="62">
        <v>9.9074000000000009</v>
      </c>
      <c r="K6" s="62">
        <v>68.955849999999998</v>
      </c>
      <c r="L6" s="62">
        <v>9.8076500000000006</v>
      </c>
      <c r="M6" s="62">
        <v>9.8498000000000001</v>
      </c>
      <c r="N6" s="62">
        <v>9.8436000000000003</v>
      </c>
      <c r="O6" s="62">
        <v>9.8498000000000001</v>
      </c>
      <c r="P6" s="62">
        <v>9.9198000000000004</v>
      </c>
      <c r="Q6" s="62">
        <v>9.8519000000000005</v>
      </c>
      <c r="R6" s="62">
        <v>9.8332999999999995</v>
      </c>
      <c r="S6" s="62">
        <v>19.8354</v>
      </c>
      <c r="T6" s="62">
        <v>9.9136000000000006</v>
      </c>
      <c r="U6" s="62">
        <v>9.9217999999999993</v>
      </c>
      <c r="V6" s="62">
        <v>29.625500000000002</v>
      </c>
      <c r="W6" s="62">
        <v>9.7490000000000006</v>
      </c>
      <c r="X6" s="62">
        <v>9.9259000000000004</v>
      </c>
      <c r="Y6" s="62">
        <v>9.9505999999999997</v>
      </c>
      <c r="Z6" s="31"/>
      <c r="AA6" s="31">
        <f>AVERAGE(AB6:AC6)</f>
        <v>0.99177000000000004</v>
      </c>
      <c r="AB6" s="31">
        <f>ABS(T6/10)</f>
        <v>0.99136000000000002</v>
      </c>
      <c r="AC6" s="31">
        <f>ABS(U6/10)</f>
        <v>0.99217999999999995</v>
      </c>
      <c r="AD6" s="31">
        <f>AVERAGE(AE6:AG6)</f>
        <v>0.98751666666666671</v>
      </c>
      <c r="AE6" s="31">
        <f>ABS(W6/10)</f>
        <v>0.9749000000000001</v>
      </c>
      <c r="AF6" s="31">
        <f>ABS(X6/10)</f>
        <v>0.99259000000000008</v>
      </c>
      <c r="AG6" s="31">
        <f>ABS(Y6/10)</f>
        <v>0.99505999999999994</v>
      </c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</row>
    <row r="7" spans="1:212" s="16" customFormat="1" ht="78.75" x14ac:dyDescent="0.25">
      <c r="A7" s="3">
        <v>2</v>
      </c>
      <c r="B7" s="19" t="s">
        <v>1148</v>
      </c>
      <c r="C7" s="19" t="s">
        <v>1149</v>
      </c>
      <c r="D7" s="66">
        <v>3813000073</v>
      </c>
      <c r="E7" s="62">
        <v>142.68754999999999</v>
      </c>
      <c r="F7" s="62">
        <v>36.497799999999998</v>
      </c>
      <c r="G7" s="62">
        <v>9.0084</v>
      </c>
      <c r="H7" s="62">
        <v>9.1138999999999992</v>
      </c>
      <c r="I7" s="62">
        <v>9.1477000000000004</v>
      </c>
      <c r="J7" s="62">
        <v>9.2278000000000002</v>
      </c>
      <c r="K7" s="62">
        <v>60.670749999999998</v>
      </c>
      <c r="L7" s="62">
        <v>8.6624499999999998</v>
      </c>
      <c r="M7" s="62">
        <v>8.5738000000000003</v>
      </c>
      <c r="N7" s="62">
        <v>8.6623999999999999</v>
      </c>
      <c r="O7" s="62">
        <v>8.6118000000000006</v>
      </c>
      <c r="P7" s="62">
        <v>8.7932000000000006</v>
      </c>
      <c r="Q7" s="62">
        <v>8.6961999999999993</v>
      </c>
      <c r="R7" s="62">
        <v>8.6708999999999996</v>
      </c>
      <c r="S7" s="62">
        <v>18.2194</v>
      </c>
      <c r="T7" s="62">
        <v>9</v>
      </c>
      <c r="U7" s="62">
        <v>9.2194000000000003</v>
      </c>
      <c r="V7" s="62">
        <v>27.299600000000002</v>
      </c>
      <c r="W7" s="62">
        <v>8.7004000000000001</v>
      </c>
      <c r="X7" s="62">
        <v>9.2321000000000009</v>
      </c>
      <c r="Y7" s="62">
        <v>9.3671000000000006</v>
      </c>
      <c r="Z7" s="31"/>
      <c r="AA7" s="31">
        <f t="shared" ref="AA7:AA37" si="0">AVERAGE(AB7:AC7)</f>
        <v>0.91097000000000006</v>
      </c>
      <c r="AB7" s="31">
        <f t="shared" ref="AB7:AB37" si="1">ABS(T7/10)</f>
        <v>0.9</v>
      </c>
      <c r="AC7" s="31">
        <f t="shared" ref="AC7:AC37" si="2">ABS(U7/10)</f>
        <v>0.92193999999999998</v>
      </c>
      <c r="AD7" s="31">
        <f t="shared" ref="AD7:AD37" si="3">AVERAGE(AE7:AG7)</f>
        <v>0.90998666666666672</v>
      </c>
      <c r="AE7" s="31">
        <f t="shared" ref="AE7:AE37" si="4">ABS(W7/10)</f>
        <v>0.87004000000000004</v>
      </c>
      <c r="AF7" s="31">
        <f t="shared" ref="AF7:AF37" si="5">ABS(X7/10)</f>
        <v>0.92321000000000009</v>
      </c>
      <c r="AG7" s="31">
        <f t="shared" ref="AG7:AG37" si="6">ABS(Y7/10)</f>
        <v>0.93671000000000004</v>
      </c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</row>
    <row r="8" spans="1:212" s="16" customFormat="1" ht="63" x14ac:dyDescent="0.25">
      <c r="A8" s="3">
        <v>3</v>
      </c>
      <c r="B8" s="19" t="s">
        <v>1172</v>
      </c>
      <c r="C8" s="19" t="s">
        <v>1173</v>
      </c>
      <c r="D8" s="66">
        <v>3813000330</v>
      </c>
      <c r="E8" s="62">
        <v>158.07155</v>
      </c>
      <c r="F8" s="62">
        <v>39.548999999999999</v>
      </c>
      <c r="G8" s="62">
        <v>9.8646999999999991</v>
      </c>
      <c r="H8" s="62">
        <v>9.9023000000000003</v>
      </c>
      <c r="I8" s="62">
        <v>9.9023000000000003</v>
      </c>
      <c r="J8" s="62">
        <v>9.8796999999999997</v>
      </c>
      <c r="K8" s="62">
        <v>69.078950000000006</v>
      </c>
      <c r="L8" s="62">
        <v>9.8759499999999996</v>
      </c>
      <c r="M8" s="62">
        <v>9.9023000000000003</v>
      </c>
      <c r="N8" s="62">
        <v>9.8796999999999997</v>
      </c>
      <c r="O8" s="62">
        <v>9.8796999999999997</v>
      </c>
      <c r="P8" s="62">
        <v>9.8796999999999997</v>
      </c>
      <c r="Q8" s="62">
        <v>9.8496000000000006</v>
      </c>
      <c r="R8" s="62">
        <v>9.8119999999999994</v>
      </c>
      <c r="S8" s="62">
        <v>19.797000000000001</v>
      </c>
      <c r="T8" s="62">
        <v>9.9023000000000003</v>
      </c>
      <c r="U8" s="62">
        <v>9.8947000000000003</v>
      </c>
      <c r="V8" s="62">
        <v>29.646599999999999</v>
      </c>
      <c r="W8" s="62">
        <v>9.8721999999999994</v>
      </c>
      <c r="X8" s="62">
        <v>9.8796999999999997</v>
      </c>
      <c r="Y8" s="62">
        <v>9.8947000000000003</v>
      </c>
      <c r="Z8" s="31"/>
      <c r="AA8" s="31">
        <f t="shared" si="0"/>
        <v>0.98985000000000012</v>
      </c>
      <c r="AB8" s="31">
        <f t="shared" si="1"/>
        <v>0.99023000000000005</v>
      </c>
      <c r="AC8" s="31">
        <f t="shared" si="2"/>
        <v>0.98947000000000007</v>
      </c>
      <c r="AD8" s="31">
        <f t="shared" si="3"/>
        <v>0.9882200000000001</v>
      </c>
      <c r="AE8" s="31">
        <f t="shared" si="4"/>
        <v>0.98721999999999999</v>
      </c>
      <c r="AF8" s="31">
        <f t="shared" si="5"/>
        <v>0.98797000000000001</v>
      </c>
      <c r="AG8" s="31">
        <f t="shared" si="6"/>
        <v>0.98947000000000007</v>
      </c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</row>
    <row r="9" spans="1:212" s="16" customFormat="1" ht="78.75" x14ac:dyDescent="0.25">
      <c r="A9" s="3">
        <v>4</v>
      </c>
      <c r="B9" s="3" t="s">
        <v>1208</v>
      </c>
      <c r="C9" s="3" t="s">
        <v>1209</v>
      </c>
      <c r="D9" s="67">
        <v>3813000355</v>
      </c>
      <c r="E9" s="61">
        <v>135.62879999999998</v>
      </c>
      <c r="F9" s="61">
        <v>31.703000000000003</v>
      </c>
      <c r="G9" s="61">
        <v>6.5049999999999999</v>
      </c>
      <c r="H9" s="61">
        <v>7.6139000000000001</v>
      </c>
      <c r="I9" s="61">
        <v>8.4158000000000008</v>
      </c>
      <c r="J9" s="61">
        <v>9.1683000000000003</v>
      </c>
      <c r="K9" s="61">
        <v>60.371299999999998</v>
      </c>
      <c r="L9" s="61">
        <v>9.3713000000000015</v>
      </c>
      <c r="M9" s="61">
        <v>8.6435999999999993</v>
      </c>
      <c r="N9" s="61">
        <v>8.1980000000000004</v>
      </c>
      <c r="O9" s="61">
        <v>8.0099</v>
      </c>
      <c r="P9" s="61">
        <v>8.4158000000000008</v>
      </c>
      <c r="Q9" s="61">
        <v>8.7722999999999995</v>
      </c>
      <c r="R9" s="61">
        <v>8.9603999999999999</v>
      </c>
      <c r="S9" s="61">
        <v>17.831699999999998</v>
      </c>
      <c r="T9" s="61">
        <v>9</v>
      </c>
      <c r="U9" s="61">
        <v>8.8316999999999997</v>
      </c>
      <c r="V9" s="61">
        <v>25.722799999999999</v>
      </c>
      <c r="W9" s="61">
        <v>8.5248000000000008</v>
      </c>
      <c r="X9" s="61">
        <v>8.4356000000000009</v>
      </c>
      <c r="Y9" s="61">
        <v>8.7623999999999995</v>
      </c>
      <c r="Z9" s="31"/>
      <c r="AA9" s="31">
        <f t="shared" si="0"/>
        <v>0.89158500000000007</v>
      </c>
      <c r="AB9" s="31">
        <f t="shared" si="1"/>
        <v>0.9</v>
      </c>
      <c r="AC9" s="31">
        <f t="shared" si="2"/>
        <v>0.88317000000000001</v>
      </c>
      <c r="AD9" s="31">
        <f t="shared" si="3"/>
        <v>0.85742666666666667</v>
      </c>
      <c r="AE9" s="31">
        <f t="shared" si="4"/>
        <v>0.85248000000000013</v>
      </c>
      <c r="AF9" s="31">
        <f t="shared" si="5"/>
        <v>0.84356000000000009</v>
      </c>
      <c r="AG9" s="31">
        <f t="shared" si="6"/>
        <v>0.87623999999999991</v>
      </c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</row>
    <row r="10" spans="1:212" s="16" customFormat="1" ht="63" x14ac:dyDescent="0.25">
      <c r="A10" s="3">
        <v>6</v>
      </c>
      <c r="B10" s="28" t="s">
        <v>1176</v>
      </c>
      <c r="C10" s="28" t="s">
        <v>1177</v>
      </c>
      <c r="D10" s="65">
        <v>3813000475</v>
      </c>
      <c r="E10" s="63">
        <v>156.27449999999999</v>
      </c>
      <c r="F10" s="63">
        <v>38.796700000000001</v>
      </c>
      <c r="G10" s="63">
        <v>9.6505499999999991</v>
      </c>
      <c r="H10" s="63">
        <v>9.7833500000000004</v>
      </c>
      <c r="I10" s="63">
        <v>9.757200000000001</v>
      </c>
      <c r="J10" s="63">
        <v>9.6056000000000008</v>
      </c>
      <c r="K10" s="63">
        <v>68.508949999999999</v>
      </c>
      <c r="L10" s="63">
        <v>9.7188999999999997</v>
      </c>
      <c r="M10" s="63">
        <v>9.742799999999999</v>
      </c>
      <c r="N10" s="63">
        <v>9.7850000000000001</v>
      </c>
      <c r="O10" s="63">
        <v>9.7733500000000006</v>
      </c>
      <c r="P10" s="63">
        <v>9.9105500000000006</v>
      </c>
      <c r="Q10" s="63">
        <v>9.7444500000000005</v>
      </c>
      <c r="R10" s="63">
        <v>9.8338999999999999</v>
      </c>
      <c r="S10" s="63">
        <v>19.687799999999999</v>
      </c>
      <c r="T10" s="63">
        <v>9.8183499999999988</v>
      </c>
      <c r="U10" s="63">
        <v>9.8694500000000005</v>
      </c>
      <c r="V10" s="63">
        <v>29.281049999999997</v>
      </c>
      <c r="W10" s="63">
        <v>9.4543999999999997</v>
      </c>
      <c r="X10" s="63">
        <v>9.8644499999999997</v>
      </c>
      <c r="Y10" s="63">
        <v>9.9621999999999993</v>
      </c>
      <c r="Z10" s="31"/>
      <c r="AA10" s="31">
        <f t="shared" si="0"/>
        <v>0.98438999999999999</v>
      </c>
      <c r="AB10" s="31">
        <f t="shared" si="1"/>
        <v>0.9818349999999999</v>
      </c>
      <c r="AC10" s="31">
        <f t="shared" si="2"/>
        <v>0.98694500000000007</v>
      </c>
      <c r="AD10" s="31">
        <f t="shared" si="3"/>
        <v>0.97603499999999987</v>
      </c>
      <c r="AE10" s="31">
        <f t="shared" si="4"/>
        <v>0.94543999999999995</v>
      </c>
      <c r="AF10" s="31">
        <f t="shared" si="5"/>
        <v>0.98644500000000002</v>
      </c>
      <c r="AG10" s="31">
        <f t="shared" si="6"/>
        <v>0.99621999999999988</v>
      </c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</row>
    <row r="11" spans="1:212" s="2" customFormat="1" ht="63" x14ac:dyDescent="0.25">
      <c r="A11" s="3">
        <v>7</v>
      </c>
      <c r="B11" s="3" t="s">
        <v>1162</v>
      </c>
      <c r="C11" s="3" t="s">
        <v>1163</v>
      </c>
      <c r="D11" s="67">
        <v>3813000490</v>
      </c>
      <c r="E11" s="61">
        <v>138.44759999999999</v>
      </c>
      <c r="F11" s="61">
        <v>38.956400000000002</v>
      </c>
      <c r="G11" s="61">
        <v>9.7652000000000001</v>
      </c>
      <c r="H11" s="61">
        <v>9.7129999999999992</v>
      </c>
      <c r="I11" s="61">
        <v>9.7565000000000008</v>
      </c>
      <c r="J11" s="61">
        <v>9.7217000000000002</v>
      </c>
      <c r="K11" s="61">
        <v>53.865099999999998</v>
      </c>
      <c r="L11" s="61">
        <v>7.8913000000000002</v>
      </c>
      <c r="M11" s="61">
        <v>9.1303999999999998</v>
      </c>
      <c r="N11" s="61">
        <v>6.9565000000000001</v>
      </c>
      <c r="O11" s="61">
        <v>5.8261000000000003</v>
      </c>
      <c r="P11" s="61">
        <v>9.5739000000000001</v>
      </c>
      <c r="Q11" s="61">
        <v>8.7303999999999995</v>
      </c>
      <c r="R11" s="61">
        <v>5.7565</v>
      </c>
      <c r="S11" s="61">
        <v>19.4087</v>
      </c>
      <c r="T11" s="61">
        <v>9.7738999999999994</v>
      </c>
      <c r="U11" s="61">
        <v>9.6348000000000003</v>
      </c>
      <c r="V11" s="61">
        <v>26.217399999999998</v>
      </c>
      <c r="W11" s="61">
        <v>6.8</v>
      </c>
      <c r="X11" s="61">
        <v>9.6260999999999992</v>
      </c>
      <c r="Y11" s="61">
        <v>9.7912999999999997</v>
      </c>
      <c r="Z11" s="31"/>
      <c r="AA11" s="31">
        <f t="shared" si="0"/>
        <v>0.97043499999999994</v>
      </c>
      <c r="AB11" s="31">
        <f t="shared" si="1"/>
        <v>0.97738999999999998</v>
      </c>
      <c r="AC11" s="31">
        <f t="shared" si="2"/>
        <v>0.96348</v>
      </c>
      <c r="AD11" s="31">
        <f t="shared" si="3"/>
        <v>0.87391333333333332</v>
      </c>
      <c r="AE11" s="31">
        <f t="shared" si="4"/>
        <v>0.67999999999999994</v>
      </c>
      <c r="AF11" s="31">
        <f t="shared" si="5"/>
        <v>0.96260999999999997</v>
      </c>
      <c r="AG11" s="31">
        <f t="shared" si="6"/>
        <v>0.97912999999999994</v>
      </c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</row>
    <row r="12" spans="1:212" s="2" customFormat="1" ht="78.75" x14ac:dyDescent="0.25">
      <c r="A12" s="3">
        <v>8</v>
      </c>
      <c r="B12" s="3" t="s">
        <v>1206</v>
      </c>
      <c r="C12" s="3" t="s">
        <v>1207</v>
      </c>
      <c r="D12" s="67">
        <v>3813000500</v>
      </c>
      <c r="E12" s="61">
        <v>140.80160000000001</v>
      </c>
      <c r="F12" s="61">
        <v>35.435699999999997</v>
      </c>
      <c r="G12" s="61">
        <v>8.7876999999999992</v>
      </c>
      <c r="H12" s="61">
        <v>8.7708999999999993</v>
      </c>
      <c r="I12" s="61">
        <v>8.9217999999999993</v>
      </c>
      <c r="J12" s="61">
        <v>8.9552999999999994</v>
      </c>
      <c r="K12" s="61">
        <v>60.371499999999997</v>
      </c>
      <c r="L12" s="61">
        <v>8.1704000000000008</v>
      </c>
      <c r="M12" s="61">
        <v>9.0838000000000001</v>
      </c>
      <c r="N12" s="61">
        <v>8.5028000000000006</v>
      </c>
      <c r="O12" s="61">
        <v>8.3855000000000004</v>
      </c>
      <c r="P12" s="61">
        <v>9.0222999999999995</v>
      </c>
      <c r="Q12" s="61">
        <v>9.0670000000000002</v>
      </c>
      <c r="R12" s="61">
        <v>8.1396999999999995</v>
      </c>
      <c r="S12" s="61">
        <v>18.307299999999998</v>
      </c>
      <c r="T12" s="61">
        <v>9.2457999999999991</v>
      </c>
      <c r="U12" s="61">
        <v>9.0615000000000006</v>
      </c>
      <c r="V12" s="61">
        <v>26.687100000000001</v>
      </c>
      <c r="W12" s="61">
        <v>8.2346000000000004</v>
      </c>
      <c r="X12" s="61">
        <v>9.0279000000000007</v>
      </c>
      <c r="Y12" s="61">
        <v>9.4245999999999999</v>
      </c>
      <c r="Z12" s="31"/>
      <c r="AA12" s="31">
        <f t="shared" si="0"/>
        <v>0.91536499999999998</v>
      </c>
      <c r="AB12" s="31">
        <f t="shared" si="1"/>
        <v>0.92457999999999996</v>
      </c>
      <c r="AC12" s="31">
        <f t="shared" si="2"/>
        <v>0.90615000000000001</v>
      </c>
      <c r="AD12" s="31">
        <f t="shared" si="3"/>
        <v>0.88957000000000008</v>
      </c>
      <c r="AE12" s="31">
        <f t="shared" si="4"/>
        <v>0.82346000000000008</v>
      </c>
      <c r="AF12" s="31">
        <f t="shared" si="5"/>
        <v>0.90279000000000009</v>
      </c>
      <c r="AG12" s="31">
        <f t="shared" si="6"/>
        <v>0.94245999999999996</v>
      </c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</row>
    <row r="13" spans="1:212" s="2" customFormat="1" ht="126" x14ac:dyDescent="0.25">
      <c r="A13" s="3">
        <v>9</v>
      </c>
      <c r="B13" s="22" t="s">
        <v>1178</v>
      </c>
      <c r="C13" s="22" t="s">
        <v>1179</v>
      </c>
      <c r="D13" s="69">
        <v>3813001133</v>
      </c>
      <c r="E13" s="78">
        <v>141.37285</v>
      </c>
      <c r="F13" s="78">
        <v>35.118600000000001</v>
      </c>
      <c r="G13" s="78">
        <v>8.6440999999999999</v>
      </c>
      <c r="H13" s="78">
        <v>8.6271000000000004</v>
      </c>
      <c r="I13" s="78">
        <v>9.0508000000000006</v>
      </c>
      <c r="J13" s="78">
        <v>8.7965999999999998</v>
      </c>
      <c r="K13" s="78">
        <v>61.610249999999994</v>
      </c>
      <c r="L13" s="78">
        <v>7.0847499999999997</v>
      </c>
      <c r="M13" s="78">
        <v>8.9491999999999994</v>
      </c>
      <c r="N13" s="78">
        <v>9.0678000000000001</v>
      </c>
      <c r="O13" s="78">
        <v>8.8135999999999992</v>
      </c>
      <c r="P13" s="78">
        <v>8.9321999999999999</v>
      </c>
      <c r="Q13" s="78">
        <v>9.3559000000000001</v>
      </c>
      <c r="R13" s="78">
        <v>9.4068000000000005</v>
      </c>
      <c r="S13" s="78">
        <v>19.067799999999998</v>
      </c>
      <c r="T13" s="78">
        <v>9.5931999999999995</v>
      </c>
      <c r="U13" s="78">
        <v>9.4746000000000006</v>
      </c>
      <c r="V13" s="78">
        <v>25.5762</v>
      </c>
      <c r="W13" s="78">
        <v>7.0339</v>
      </c>
      <c r="X13" s="78">
        <v>9.0846999999999998</v>
      </c>
      <c r="Y13" s="78">
        <v>9.4575999999999993</v>
      </c>
      <c r="Z13" s="31"/>
      <c r="AA13" s="31">
        <f t="shared" si="0"/>
        <v>0.95338999999999996</v>
      </c>
      <c r="AB13" s="31">
        <f t="shared" si="1"/>
        <v>0.95931999999999995</v>
      </c>
      <c r="AC13" s="31">
        <f t="shared" si="2"/>
        <v>0.94746000000000008</v>
      </c>
      <c r="AD13" s="31">
        <f t="shared" si="3"/>
        <v>0.85253999999999996</v>
      </c>
      <c r="AE13" s="31">
        <f t="shared" si="4"/>
        <v>0.70338999999999996</v>
      </c>
      <c r="AF13" s="31">
        <f t="shared" si="5"/>
        <v>0.90847</v>
      </c>
      <c r="AG13" s="31">
        <f t="shared" si="6"/>
        <v>0.94575999999999993</v>
      </c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</row>
    <row r="14" spans="1:212" s="16" customFormat="1" ht="63" x14ac:dyDescent="0.25">
      <c r="A14" s="3">
        <v>10</v>
      </c>
      <c r="B14" s="3" t="s">
        <v>1146</v>
      </c>
      <c r="C14" s="3" t="s">
        <v>1147</v>
      </c>
      <c r="D14" s="67">
        <v>3813002680</v>
      </c>
      <c r="E14" s="61">
        <v>150.59925000000001</v>
      </c>
      <c r="F14" s="61">
        <v>37.427199999999999</v>
      </c>
      <c r="G14" s="61">
        <v>9.4062999999999999</v>
      </c>
      <c r="H14" s="61">
        <v>9.4270999999999994</v>
      </c>
      <c r="I14" s="61">
        <v>9.25</v>
      </c>
      <c r="J14" s="61">
        <v>9.3437999999999999</v>
      </c>
      <c r="K14" s="61">
        <v>65.54695000000001</v>
      </c>
      <c r="L14" s="61">
        <v>9.2656500000000008</v>
      </c>
      <c r="M14" s="61">
        <v>9.6145999999999994</v>
      </c>
      <c r="N14" s="61">
        <v>9.4167000000000005</v>
      </c>
      <c r="O14" s="61">
        <v>9.1042000000000005</v>
      </c>
      <c r="P14" s="61">
        <v>9.5104000000000006</v>
      </c>
      <c r="Q14" s="61">
        <v>9.2604000000000006</v>
      </c>
      <c r="R14" s="61">
        <v>9.375</v>
      </c>
      <c r="S14" s="61">
        <v>19.093800000000002</v>
      </c>
      <c r="T14" s="61">
        <v>9.5</v>
      </c>
      <c r="U14" s="61">
        <v>9.5937999999999999</v>
      </c>
      <c r="V14" s="61">
        <v>28.531300000000002</v>
      </c>
      <c r="W14" s="61">
        <v>9.3542000000000005</v>
      </c>
      <c r="X14" s="61">
        <v>9.6145999999999994</v>
      </c>
      <c r="Y14" s="61">
        <v>9.5625</v>
      </c>
      <c r="Z14" s="31"/>
      <c r="AA14" s="31">
        <f t="shared" si="0"/>
        <v>0.95469000000000004</v>
      </c>
      <c r="AB14" s="31">
        <f t="shared" si="1"/>
        <v>0.95</v>
      </c>
      <c r="AC14" s="31">
        <f t="shared" si="2"/>
        <v>0.95938000000000001</v>
      </c>
      <c r="AD14" s="31">
        <f t="shared" si="3"/>
        <v>0.95104333333333335</v>
      </c>
      <c r="AE14" s="31">
        <f t="shared" si="4"/>
        <v>0.93542000000000003</v>
      </c>
      <c r="AF14" s="31">
        <f t="shared" si="5"/>
        <v>0.96145999999999998</v>
      </c>
      <c r="AG14" s="31">
        <f t="shared" si="6"/>
        <v>0.95625000000000004</v>
      </c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</row>
    <row r="15" spans="1:212" s="16" customFormat="1" ht="63" x14ac:dyDescent="0.25">
      <c r="A15" s="3">
        <v>11</v>
      </c>
      <c r="B15" s="19" t="s">
        <v>1156</v>
      </c>
      <c r="C15" s="19" t="s">
        <v>1157</v>
      </c>
      <c r="D15" s="66">
        <v>3813100470</v>
      </c>
      <c r="E15" s="62">
        <v>137.07014999999998</v>
      </c>
      <c r="F15" s="62">
        <v>32.368399999999994</v>
      </c>
      <c r="G15" s="62">
        <v>7.7367999999999997</v>
      </c>
      <c r="H15" s="62">
        <v>7.9824999999999999</v>
      </c>
      <c r="I15" s="62">
        <v>8.2981999999999996</v>
      </c>
      <c r="J15" s="62">
        <v>8.3508999999999993</v>
      </c>
      <c r="K15" s="62">
        <v>58.929850000000009</v>
      </c>
      <c r="L15" s="62">
        <v>8.1578499999999998</v>
      </c>
      <c r="M15" s="62">
        <v>8.3157999999999994</v>
      </c>
      <c r="N15" s="62">
        <v>8.5439000000000007</v>
      </c>
      <c r="O15" s="62">
        <v>8.7544000000000004</v>
      </c>
      <c r="P15" s="62">
        <v>8.4034999999999993</v>
      </c>
      <c r="Q15" s="62">
        <v>8.4210999999999991</v>
      </c>
      <c r="R15" s="62">
        <v>8.3332999999999995</v>
      </c>
      <c r="S15" s="62">
        <v>17.596499999999999</v>
      </c>
      <c r="T15" s="62">
        <v>8.8421000000000003</v>
      </c>
      <c r="U15" s="62">
        <v>8.7544000000000004</v>
      </c>
      <c r="V15" s="62">
        <v>28.175400000000003</v>
      </c>
      <c r="W15" s="62">
        <v>9.0526</v>
      </c>
      <c r="X15" s="62">
        <v>9.3508999999999993</v>
      </c>
      <c r="Y15" s="62">
        <v>9.7719000000000005</v>
      </c>
      <c r="Z15" s="31"/>
      <c r="AA15" s="31">
        <f t="shared" si="0"/>
        <v>0.87982500000000008</v>
      </c>
      <c r="AB15" s="31">
        <f t="shared" si="1"/>
        <v>0.88421000000000005</v>
      </c>
      <c r="AC15" s="31">
        <f t="shared" si="2"/>
        <v>0.87544</v>
      </c>
      <c r="AD15" s="31">
        <f t="shared" si="3"/>
        <v>0.93918000000000001</v>
      </c>
      <c r="AE15" s="31">
        <f t="shared" si="4"/>
        <v>0.90525999999999995</v>
      </c>
      <c r="AF15" s="31">
        <f t="shared" si="5"/>
        <v>0.93508999999999998</v>
      </c>
      <c r="AG15" s="31">
        <f t="shared" si="6"/>
        <v>0.97719</v>
      </c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</row>
    <row r="16" spans="1:212" s="16" customFormat="1" ht="63" x14ac:dyDescent="0.25">
      <c r="A16" s="3">
        <v>12</v>
      </c>
      <c r="B16" s="28" t="s">
        <v>1174</v>
      </c>
      <c r="C16" s="28" t="s">
        <v>1175</v>
      </c>
      <c r="D16" s="65">
        <v>3816014807</v>
      </c>
      <c r="E16" s="63">
        <v>157.0515930232558</v>
      </c>
      <c r="F16" s="63">
        <v>39.598699999999994</v>
      </c>
      <c r="G16" s="63">
        <v>9.9028999999999989</v>
      </c>
      <c r="H16" s="63">
        <v>9.9215499999999999</v>
      </c>
      <c r="I16" s="63">
        <v>9.9279499999999992</v>
      </c>
      <c r="J16" s="63">
        <v>9.8462999999999994</v>
      </c>
      <c r="K16" s="63">
        <v>68.620393023255815</v>
      </c>
      <c r="L16" s="63">
        <v>9.6554488372093026</v>
      </c>
      <c r="M16" s="63">
        <v>9.849499999999999</v>
      </c>
      <c r="N16" s="63">
        <v>9.9069744186046513</v>
      </c>
      <c r="O16" s="63">
        <v>9.9034000000000013</v>
      </c>
      <c r="P16" s="63">
        <v>9.9428999999999998</v>
      </c>
      <c r="Q16" s="63">
        <v>9.6553720930232565</v>
      </c>
      <c r="R16" s="63">
        <v>9.7067976744186044</v>
      </c>
      <c r="S16" s="63">
        <v>19.88795</v>
      </c>
      <c r="T16" s="63">
        <v>9.9397000000000002</v>
      </c>
      <c r="U16" s="63">
        <v>9.9482499999999998</v>
      </c>
      <c r="V16" s="63">
        <v>28.94455</v>
      </c>
      <c r="W16" s="63">
        <v>9.0470000000000006</v>
      </c>
      <c r="X16" s="63">
        <v>9.9364999999999988</v>
      </c>
      <c r="Y16" s="63">
        <v>9.9610500000000002</v>
      </c>
      <c r="Z16" s="31"/>
      <c r="AA16" s="31">
        <f t="shared" si="0"/>
        <v>0.99439750000000005</v>
      </c>
      <c r="AB16" s="31">
        <f t="shared" si="1"/>
        <v>0.99397000000000002</v>
      </c>
      <c r="AC16" s="31">
        <f t="shared" si="2"/>
        <v>0.99482499999999996</v>
      </c>
      <c r="AD16" s="31">
        <f t="shared" si="3"/>
        <v>0.96481833333333322</v>
      </c>
      <c r="AE16" s="31">
        <f t="shared" si="4"/>
        <v>0.90470000000000006</v>
      </c>
      <c r="AF16" s="31">
        <f t="shared" si="5"/>
        <v>0.99364999999999992</v>
      </c>
      <c r="AG16" s="31">
        <f t="shared" si="6"/>
        <v>0.99610500000000002</v>
      </c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</row>
    <row r="17" spans="1:212" s="16" customFormat="1" ht="63" x14ac:dyDescent="0.25">
      <c r="A17" s="3">
        <v>13</v>
      </c>
      <c r="B17" s="3" t="s">
        <v>1158</v>
      </c>
      <c r="C17" s="3" t="s">
        <v>1159</v>
      </c>
      <c r="D17" s="67">
        <v>3816014927</v>
      </c>
      <c r="E17" s="61">
        <v>136.72704999999999</v>
      </c>
      <c r="F17" s="61">
        <v>32.552599999999998</v>
      </c>
      <c r="G17" s="61">
        <v>7.2565999999999997</v>
      </c>
      <c r="H17" s="61">
        <v>8.1776</v>
      </c>
      <c r="I17" s="61">
        <v>8.3157999999999994</v>
      </c>
      <c r="J17" s="61">
        <v>8.8026</v>
      </c>
      <c r="K17" s="61">
        <v>59.878349999999998</v>
      </c>
      <c r="L17" s="61">
        <v>8.6348500000000001</v>
      </c>
      <c r="M17" s="61">
        <v>8.4210999999999991</v>
      </c>
      <c r="N17" s="61">
        <v>8.6513000000000009</v>
      </c>
      <c r="O17" s="61">
        <v>8.2960999999999991</v>
      </c>
      <c r="P17" s="61">
        <v>8.7566000000000006</v>
      </c>
      <c r="Q17" s="61">
        <v>8.6645000000000003</v>
      </c>
      <c r="R17" s="61">
        <v>8.4539000000000009</v>
      </c>
      <c r="S17" s="61">
        <v>17.690799999999999</v>
      </c>
      <c r="T17" s="61">
        <v>8.7960999999999991</v>
      </c>
      <c r="U17" s="61">
        <v>8.8947000000000003</v>
      </c>
      <c r="V17" s="61">
        <v>26.6053</v>
      </c>
      <c r="W17" s="61">
        <v>8.5724</v>
      </c>
      <c r="X17" s="61">
        <v>8.8881999999999994</v>
      </c>
      <c r="Y17" s="61">
        <v>9.1447000000000003</v>
      </c>
      <c r="Z17" s="31"/>
      <c r="AA17" s="31">
        <f t="shared" si="0"/>
        <v>0.88453999999999988</v>
      </c>
      <c r="AB17" s="31">
        <f t="shared" si="1"/>
        <v>0.87960999999999989</v>
      </c>
      <c r="AC17" s="31">
        <f t="shared" si="2"/>
        <v>0.88946999999999998</v>
      </c>
      <c r="AD17" s="31">
        <f t="shared" si="3"/>
        <v>0.88684333333333332</v>
      </c>
      <c r="AE17" s="31">
        <f t="shared" si="4"/>
        <v>0.85724</v>
      </c>
      <c r="AF17" s="31">
        <f t="shared" si="5"/>
        <v>0.88881999999999994</v>
      </c>
      <c r="AG17" s="31">
        <f t="shared" si="6"/>
        <v>0.91447000000000001</v>
      </c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</row>
    <row r="18" spans="1:212" s="16" customFormat="1" ht="78.75" x14ac:dyDescent="0.25">
      <c r="A18" s="3">
        <v>14</v>
      </c>
      <c r="B18" s="19" t="s">
        <v>1196</v>
      </c>
      <c r="C18" s="19" t="s">
        <v>1197</v>
      </c>
      <c r="D18" s="66">
        <v>3816021392</v>
      </c>
      <c r="E18" s="62">
        <v>133.67655000000002</v>
      </c>
      <c r="F18" s="62">
        <v>33.970700000000001</v>
      </c>
      <c r="G18" s="62">
        <v>8.2353000000000005</v>
      </c>
      <c r="H18" s="62">
        <v>8.6471</v>
      </c>
      <c r="I18" s="62">
        <v>8.6765000000000008</v>
      </c>
      <c r="J18" s="62">
        <v>8.4117999999999995</v>
      </c>
      <c r="K18" s="62">
        <v>57.176450000000003</v>
      </c>
      <c r="L18" s="62">
        <v>8.1764499999999991</v>
      </c>
      <c r="M18" s="62">
        <v>8.6175999999999995</v>
      </c>
      <c r="N18" s="62">
        <v>8.5294000000000008</v>
      </c>
      <c r="O18" s="62">
        <v>7.9706000000000001</v>
      </c>
      <c r="P18" s="62">
        <v>8.2353000000000005</v>
      </c>
      <c r="Q18" s="62">
        <v>7.9118000000000004</v>
      </c>
      <c r="R18" s="62">
        <v>7.7352999999999996</v>
      </c>
      <c r="S18" s="62">
        <v>17.323500000000003</v>
      </c>
      <c r="T18" s="62">
        <v>8.7353000000000005</v>
      </c>
      <c r="U18" s="62">
        <v>8.5882000000000005</v>
      </c>
      <c r="V18" s="62">
        <v>25.2059</v>
      </c>
      <c r="W18" s="62">
        <v>7.8529</v>
      </c>
      <c r="X18" s="62">
        <v>8.4705999999999992</v>
      </c>
      <c r="Y18" s="62">
        <v>8.8824000000000005</v>
      </c>
      <c r="Z18" s="31"/>
      <c r="AA18" s="31">
        <f t="shared" si="0"/>
        <v>0.86617500000000003</v>
      </c>
      <c r="AB18" s="31">
        <f t="shared" si="1"/>
        <v>0.87353000000000003</v>
      </c>
      <c r="AC18" s="31">
        <f t="shared" si="2"/>
        <v>0.85882000000000003</v>
      </c>
      <c r="AD18" s="31">
        <f t="shared" si="3"/>
        <v>0.84019666666666659</v>
      </c>
      <c r="AE18" s="31">
        <f t="shared" si="4"/>
        <v>0.78529000000000004</v>
      </c>
      <c r="AF18" s="31">
        <f t="shared" si="5"/>
        <v>0.84705999999999992</v>
      </c>
      <c r="AG18" s="31">
        <f t="shared" si="6"/>
        <v>0.88824000000000003</v>
      </c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</row>
    <row r="19" spans="1:212" s="27" customFormat="1" ht="78.75" x14ac:dyDescent="0.25">
      <c r="A19" s="3">
        <v>15</v>
      </c>
      <c r="B19" s="3" t="s">
        <v>1160</v>
      </c>
      <c r="C19" s="3" t="s">
        <v>1161</v>
      </c>
      <c r="D19" s="67">
        <v>3816022558</v>
      </c>
      <c r="E19" s="61">
        <v>159.13369999999998</v>
      </c>
      <c r="F19" s="61">
        <v>39.802399999999999</v>
      </c>
      <c r="G19" s="61">
        <v>9.9419000000000004</v>
      </c>
      <c r="H19" s="61">
        <v>9.9535</v>
      </c>
      <c r="I19" s="61">
        <v>9.9535</v>
      </c>
      <c r="J19" s="61">
        <v>9.9535</v>
      </c>
      <c r="K19" s="61">
        <v>69.540699999999987</v>
      </c>
      <c r="L19" s="61">
        <v>9.9592999999999989</v>
      </c>
      <c r="M19" s="61">
        <v>9.9535</v>
      </c>
      <c r="N19" s="61">
        <v>9.8953000000000007</v>
      </c>
      <c r="O19" s="61">
        <v>9.907</v>
      </c>
      <c r="P19" s="61">
        <v>9.9650999999999996</v>
      </c>
      <c r="Q19" s="61">
        <v>9.9535</v>
      </c>
      <c r="R19" s="61">
        <v>9.907</v>
      </c>
      <c r="S19" s="61">
        <v>19.941800000000001</v>
      </c>
      <c r="T19" s="61">
        <v>9.9766999999999992</v>
      </c>
      <c r="U19" s="61">
        <v>9.9650999999999996</v>
      </c>
      <c r="V19" s="61">
        <v>29.848799999999997</v>
      </c>
      <c r="W19" s="61">
        <v>9.907</v>
      </c>
      <c r="X19" s="61">
        <v>9.9650999999999996</v>
      </c>
      <c r="Y19" s="61">
        <v>9.9766999999999992</v>
      </c>
      <c r="Z19" s="31"/>
      <c r="AA19" s="31">
        <f t="shared" si="0"/>
        <v>0.99709000000000003</v>
      </c>
      <c r="AB19" s="31">
        <f t="shared" si="1"/>
        <v>0.99766999999999995</v>
      </c>
      <c r="AC19" s="31">
        <f t="shared" si="2"/>
        <v>0.99651000000000001</v>
      </c>
      <c r="AD19" s="31">
        <f t="shared" si="3"/>
        <v>0.99495999999999996</v>
      </c>
      <c r="AE19" s="31">
        <f t="shared" si="4"/>
        <v>0.99070000000000003</v>
      </c>
      <c r="AF19" s="31">
        <f t="shared" si="5"/>
        <v>0.99651000000000001</v>
      </c>
      <c r="AG19" s="31">
        <f t="shared" si="6"/>
        <v>0.99766999999999995</v>
      </c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</row>
    <row r="20" spans="1:212" s="27" customFormat="1" ht="78.75" x14ac:dyDescent="0.25">
      <c r="A20" s="3">
        <v>16</v>
      </c>
      <c r="B20" s="19" t="s">
        <v>1202</v>
      </c>
      <c r="C20" s="19" t="s">
        <v>1203</v>
      </c>
      <c r="D20" s="66">
        <v>3835000140</v>
      </c>
      <c r="E20" s="62">
        <v>120.2801</v>
      </c>
      <c r="F20" s="62">
        <v>29.0533</v>
      </c>
      <c r="G20" s="62">
        <v>6.9733000000000001</v>
      </c>
      <c r="H20" s="62">
        <v>7.28</v>
      </c>
      <c r="I20" s="62">
        <v>7.32</v>
      </c>
      <c r="J20" s="62">
        <v>7.48</v>
      </c>
      <c r="K20" s="62">
        <v>51.933400000000006</v>
      </c>
      <c r="L20" s="62">
        <v>7.5600000000000005</v>
      </c>
      <c r="M20" s="62">
        <v>7.6</v>
      </c>
      <c r="N20" s="62">
        <v>7.48</v>
      </c>
      <c r="O20" s="62">
        <v>7.24</v>
      </c>
      <c r="P20" s="62">
        <v>7.52</v>
      </c>
      <c r="Q20" s="62">
        <v>7.1867000000000001</v>
      </c>
      <c r="R20" s="62">
        <v>7.3467000000000002</v>
      </c>
      <c r="S20" s="62">
        <v>15.9734</v>
      </c>
      <c r="T20" s="62">
        <v>7.9866999999999999</v>
      </c>
      <c r="U20" s="62">
        <v>7.9866999999999999</v>
      </c>
      <c r="V20" s="62">
        <v>23.32</v>
      </c>
      <c r="W20" s="62">
        <v>7.8666999999999998</v>
      </c>
      <c r="X20" s="62">
        <v>7.8532999999999999</v>
      </c>
      <c r="Y20" s="62">
        <v>7.6</v>
      </c>
      <c r="Z20" s="31"/>
      <c r="AA20" s="31">
        <f t="shared" si="0"/>
        <v>0.79866999999999999</v>
      </c>
      <c r="AB20" s="31">
        <f t="shared" si="1"/>
        <v>0.79866999999999999</v>
      </c>
      <c r="AC20" s="31">
        <f t="shared" si="2"/>
        <v>0.79866999999999999</v>
      </c>
      <c r="AD20" s="31">
        <f t="shared" si="3"/>
        <v>0.77733333333333332</v>
      </c>
      <c r="AE20" s="31">
        <f t="shared" si="4"/>
        <v>0.78666999999999998</v>
      </c>
      <c r="AF20" s="31">
        <f t="shared" si="5"/>
        <v>0.78532999999999997</v>
      </c>
      <c r="AG20" s="31">
        <f t="shared" si="6"/>
        <v>0.76</v>
      </c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</row>
    <row r="21" spans="1:212" s="27" customFormat="1" ht="78.75" x14ac:dyDescent="0.25">
      <c r="A21" s="3">
        <v>17</v>
      </c>
      <c r="B21" s="19" t="s">
        <v>1200</v>
      </c>
      <c r="C21" s="19" t="s">
        <v>1201</v>
      </c>
      <c r="D21" s="66">
        <v>3835050134</v>
      </c>
      <c r="E21" s="62">
        <v>131.72424999999998</v>
      </c>
      <c r="F21" s="62">
        <v>32.066600000000001</v>
      </c>
      <c r="G21" s="62">
        <v>7.8605999999999998</v>
      </c>
      <c r="H21" s="62">
        <v>8.0847999999999995</v>
      </c>
      <c r="I21" s="62">
        <v>8.0242000000000004</v>
      </c>
      <c r="J21" s="62">
        <v>8.0969999999999995</v>
      </c>
      <c r="K21" s="62">
        <v>56.384949999999996</v>
      </c>
      <c r="L21" s="62">
        <v>7.7121499999999994</v>
      </c>
      <c r="M21" s="62">
        <v>8.0667000000000009</v>
      </c>
      <c r="N21" s="62">
        <v>8.1090999999999998</v>
      </c>
      <c r="O21" s="62">
        <v>8.0121000000000002</v>
      </c>
      <c r="P21" s="62">
        <v>8.4</v>
      </c>
      <c r="Q21" s="62">
        <v>7.9878999999999998</v>
      </c>
      <c r="R21" s="62">
        <v>8.0969999999999995</v>
      </c>
      <c r="S21" s="62">
        <v>17.181799999999999</v>
      </c>
      <c r="T21" s="62">
        <v>8.4908999999999999</v>
      </c>
      <c r="U21" s="62">
        <v>8.6908999999999992</v>
      </c>
      <c r="V21" s="62">
        <v>26.090900000000001</v>
      </c>
      <c r="W21" s="62">
        <v>8.0969999999999995</v>
      </c>
      <c r="X21" s="62">
        <v>8.7332999999999998</v>
      </c>
      <c r="Y21" s="62">
        <v>9.2606000000000002</v>
      </c>
      <c r="Z21" s="31"/>
      <c r="AA21" s="31">
        <f t="shared" si="0"/>
        <v>0.85908999999999991</v>
      </c>
      <c r="AB21" s="31">
        <f t="shared" si="1"/>
        <v>0.84909000000000001</v>
      </c>
      <c r="AC21" s="31">
        <f t="shared" si="2"/>
        <v>0.86908999999999992</v>
      </c>
      <c r="AD21" s="31">
        <f t="shared" si="3"/>
        <v>0.86969666666666667</v>
      </c>
      <c r="AE21" s="31">
        <f t="shared" si="4"/>
        <v>0.80969999999999998</v>
      </c>
      <c r="AF21" s="31">
        <f t="shared" si="5"/>
        <v>0.87332999999999994</v>
      </c>
      <c r="AG21" s="31">
        <f t="shared" si="6"/>
        <v>0.92605999999999999</v>
      </c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</row>
    <row r="22" spans="1:212" s="20" customFormat="1" ht="78.75" x14ac:dyDescent="0.25">
      <c r="A22" s="3">
        <v>18</v>
      </c>
      <c r="B22" s="19" t="s">
        <v>1198</v>
      </c>
      <c r="C22" s="19" t="s">
        <v>1199</v>
      </c>
      <c r="D22" s="66">
        <v>3835050141</v>
      </c>
      <c r="E22" s="62">
        <v>114.5</v>
      </c>
      <c r="F22" s="62">
        <v>29</v>
      </c>
      <c r="G22" s="62">
        <v>7.1666999999999996</v>
      </c>
      <c r="H22" s="62">
        <v>7.1666999999999996</v>
      </c>
      <c r="I22" s="62">
        <v>7.3333000000000004</v>
      </c>
      <c r="J22" s="62">
        <v>7.3333000000000004</v>
      </c>
      <c r="K22" s="62">
        <v>49.333299999999994</v>
      </c>
      <c r="L22" s="62">
        <v>6.3333000000000004</v>
      </c>
      <c r="M22" s="62">
        <v>7.3333000000000004</v>
      </c>
      <c r="N22" s="62">
        <v>7.8333000000000004</v>
      </c>
      <c r="O22" s="62">
        <v>6.6666999999999996</v>
      </c>
      <c r="P22" s="62">
        <v>7.3333000000000004</v>
      </c>
      <c r="Q22" s="62">
        <v>6.6666999999999996</v>
      </c>
      <c r="R22" s="62">
        <v>7.1666999999999996</v>
      </c>
      <c r="S22" s="62">
        <v>15</v>
      </c>
      <c r="T22" s="62">
        <v>7.6666999999999996</v>
      </c>
      <c r="U22" s="62">
        <v>7.3333000000000004</v>
      </c>
      <c r="V22" s="62">
        <v>21.166699999999999</v>
      </c>
      <c r="W22" s="62">
        <v>6.5</v>
      </c>
      <c r="X22" s="62">
        <v>7</v>
      </c>
      <c r="Y22" s="62">
        <v>7.6666999999999996</v>
      </c>
      <c r="Z22" s="31"/>
      <c r="AA22" s="31">
        <f t="shared" si="0"/>
        <v>0.75</v>
      </c>
      <c r="AB22" s="31">
        <f t="shared" si="1"/>
        <v>0.76666999999999996</v>
      </c>
      <c r="AC22" s="31">
        <f t="shared" si="2"/>
        <v>0.73333000000000004</v>
      </c>
      <c r="AD22" s="31">
        <f t="shared" si="3"/>
        <v>0.70555666666666672</v>
      </c>
      <c r="AE22" s="31">
        <f t="shared" si="4"/>
        <v>0.65</v>
      </c>
      <c r="AF22" s="31">
        <f t="shared" si="5"/>
        <v>0.7</v>
      </c>
      <c r="AG22" s="31">
        <f t="shared" si="6"/>
        <v>0.76666999999999996</v>
      </c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</row>
    <row r="23" spans="1:212" s="16" customFormat="1" ht="63" x14ac:dyDescent="0.25">
      <c r="A23" s="3">
        <v>19</v>
      </c>
      <c r="B23" s="19" t="s">
        <v>1180</v>
      </c>
      <c r="C23" s="19" t="s">
        <v>1181</v>
      </c>
      <c r="D23" s="66">
        <v>3835050173</v>
      </c>
      <c r="E23" s="62">
        <v>147.7689</v>
      </c>
      <c r="F23" s="62">
        <v>39.0991</v>
      </c>
      <c r="G23" s="62">
        <v>9.7263999999999999</v>
      </c>
      <c r="H23" s="62">
        <v>9.7782999999999998</v>
      </c>
      <c r="I23" s="62">
        <v>9.7925000000000004</v>
      </c>
      <c r="J23" s="62">
        <v>9.8018999999999998</v>
      </c>
      <c r="K23" s="62">
        <v>62.542400000000001</v>
      </c>
      <c r="L23" s="62">
        <v>8.5236000000000001</v>
      </c>
      <c r="M23" s="62">
        <v>8.8584999999999994</v>
      </c>
      <c r="N23" s="62">
        <v>8.9387000000000008</v>
      </c>
      <c r="O23" s="62">
        <v>8.9810999999999996</v>
      </c>
      <c r="P23" s="62">
        <v>9.5660000000000007</v>
      </c>
      <c r="Q23" s="62">
        <v>8.8301999999999996</v>
      </c>
      <c r="R23" s="62">
        <v>8.8443000000000005</v>
      </c>
      <c r="S23" s="62">
        <v>18.6981</v>
      </c>
      <c r="T23" s="62">
        <v>9.2782999999999998</v>
      </c>
      <c r="U23" s="62">
        <v>9.4198000000000004</v>
      </c>
      <c r="V23" s="62">
        <v>27.429300000000001</v>
      </c>
      <c r="W23" s="62">
        <v>8.4481000000000002</v>
      </c>
      <c r="X23" s="62">
        <v>9.3208000000000002</v>
      </c>
      <c r="Y23" s="62">
        <v>9.6603999999999992</v>
      </c>
      <c r="Z23" s="31"/>
      <c r="AA23" s="31">
        <f t="shared" si="0"/>
        <v>0.93490499999999999</v>
      </c>
      <c r="AB23" s="31">
        <f t="shared" si="1"/>
        <v>0.92782999999999993</v>
      </c>
      <c r="AC23" s="31">
        <f t="shared" si="2"/>
        <v>0.94198000000000004</v>
      </c>
      <c r="AD23" s="31">
        <f t="shared" si="3"/>
        <v>0.91430999999999996</v>
      </c>
      <c r="AE23" s="31">
        <f t="shared" si="4"/>
        <v>0.84481000000000006</v>
      </c>
      <c r="AF23" s="31">
        <f t="shared" si="5"/>
        <v>0.93208000000000002</v>
      </c>
      <c r="AG23" s="31">
        <f t="shared" si="6"/>
        <v>0.9660399999999999</v>
      </c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</row>
    <row r="24" spans="1:212" s="16" customFormat="1" ht="63" x14ac:dyDescent="0.25">
      <c r="A24" s="3">
        <v>20</v>
      </c>
      <c r="B24" s="19" t="s">
        <v>1168</v>
      </c>
      <c r="C24" s="19" t="s">
        <v>1169</v>
      </c>
      <c r="D24" s="66">
        <v>3835050222</v>
      </c>
      <c r="E24" s="62">
        <v>140.31870000000001</v>
      </c>
      <c r="F24" s="62">
        <v>36.185500000000005</v>
      </c>
      <c r="G24" s="62">
        <v>9.2257999999999996</v>
      </c>
      <c r="H24" s="62">
        <v>9.3225999999999996</v>
      </c>
      <c r="I24" s="62">
        <v>8.9113000000000007</v>
      </c>
      <c r="J24" s="62">
        <v>8.7257999999999996</v>
      </c>
      <c r="K24" s="62">
        <v>60.568600000000004</v>
      </c>
      <c r="L24" s="62">
        <v>7.3507999999999996</v>
      </c>
      <c r="M24" s="62">
        <v>9.3145000000000007</v>
      </c>
      <c r="N24" s="62">
        <v>8.7984000000000009</v>
      </c>
      <c r="O24" s="62">
        <v>8.7581000000000007</v>
      </c>
      <c r="P24" s="62">
        <v>8.8871000000000002</v>
      </c>
      <c r="Q24" s="62">
        <v>8.7339000000000002</v>
      </c>
      <c r="R24" s="62">
        <v>8.7257999999999996</v>
      </c>
      <c r="S24" s="62">
        <v>17.290399999999998</v>
      </c>
      <c r="T24" s="62">
        <v>8.3710000000000004</v>
      </c>
      <c r="U24" s="62">
        <v>8.9193999999999996</v>
      </c>
      <c r="V24" s="62">
        <v>26.2742</v>
      </c>
      <c r="W24" s="62">
        <v>7.2257999999999996</v>
      </c>
      <c r="X24" s="62">
        <v>9.4274000000000004</v>
      </c>
      <c r="Y24" s="62">
        <v>9.6210000000000004</v>
      </c>
      <c r="Z24" s="31"/>
      <c r="AA24" s="31">
        <f t="shared" si="0"/>
        <v>0.86451999999999996</v>
      </c>
      <c r="AB24" s="31">
        <f t="shared" si="1"/>
        <v>0.83710000000000007</v>
      </c>
      <c r="AC24" s="31">
        <f t="shared" si="2"/>
        <v>0.89193999999999996</v>
      </c>
      <c r="AD24" s="31">
        <f t="shared" si="3"/>
        <v>0.87580666666666662</v>
      </c>
      <c r="AE24" s="31">
        <f t="shared" si="4"/>
        <v>0.72258</v>
      </c>
      <c r="AF24" s="31">
        <f t="shared" si="5"/>
        <v>0.94274000000000002</v>
      </c>
      <c r="AG24" s="31">
        <f t="shared" si="6"/>
        <v>0.96210000000000007</v>
      </c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</row>
    <row r="25" spans="1:212" s="16" customFormat="1" ht="63" x14ac:dyDescent="0.25">
      <c r="A25" s="3">
        <v>21</v>
      </c>
      <c r="B25" s="19" t="s">
        <v>1150</v>
      </c>
      <c r="C25" s="19" t="s">
        <v>1151</v>
      </c>
      <c r="D25" s="66">
        <v>3835050247</v>
      </c>
      <c r="E25" s="62">
        <v>139.75062499999999</v>
      </c>
      <c r="F25" s="62">
        <v>34.370249999999999</v>
      </c>
      <c r="G25" s="62">
        <v>8.6826000000000008</v>
      </c>
      <c r="H25" s="62">
        <v>8.6738</v>
      </c>
      <c r="I25" s="62">
        <v>8.6813500000000001</v>
      </c>
      <c r="J25" s="62">
        <v>8.3324999999999996</v>
      </c>
      <c r="K25" s="62">
        <v>59.904274999999998</v>
      </c>
      <c r="L25" s="62">
        <v>8.536525000000001</v>
      </c>
      <c r="M25" s="62">
        <v>8.3022500000000008</v>
      </c>
      <c r="N25" s="62">
        <v>8.813600000000001</v>
      </c>
      <c r="O25" s="62">
        <v>8.8072999999999997</v>
      </c>
      <c r="P25" s="62">
        <v>8.3312500000000007</v>
      </c>
      <c r="Q25" s="62">
        <v>8.8022500000000008</v>
      </c>
      <c r="R25" s="62">
        <v>8.3110999999999997</v>
      </c>
      <c r="S25" s="62">
        <v>18.240549999999999</v>
      </c>
      <c r="T25" s="62">
        <v>8.8740500000000004</v>
      </c>
      <c r="U25" s="62">
        <v>9.3665000000000003</v>
      </c>
      <c r="V25" s="62">
        <v>27.23555</v>
      </c>
      <c r="W25" s="62">
        <v>8.7078000000000007</v>
      </c>
      <c r="X25" s="62">
        <v>8.8904500000000013</v>
      </c>
      <c r="Y25" s="62">
        <v>9.6372999999999998</v>
      </c>
      <c r="Z25" s="31"/>
      <c r="AA25" s="31">
        <f t="shared" si="0"/>
        <v>0.91202749999999999</v>
      </c>
      <c r="AB25" s="31">
        <f t="shared" si="1"/>
        <v>0.887405</v>
      </c>
      <c r="AC25" s="31">
        <f t="shared" si="2"/>
        <v>0.93664999999999998</v>
      </c>
      <c r="AD25" s="31">
        <f t="shared" si="3"/>
        <v>0.90785166666666672</v>
      </c>
      <c r="AE25" s="31">
        <f t="shared" si="4"/>
        <v>0.87078000000000011</v>
      </c>
      <c r="AF25" s="31">
        <f t="shared" si="5"/>
        <v>0.88904500000000009</v>
      </c>
      <c r="AG25" s="31">
        <f t="shared" si="6"/>
        <v>0.96372999999999998</v>
      </c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</row>
    <row r="26" spans="1:212" s="16" customFormat="1" ht="78.75" x14ac:dyDescent="0.25">
      <c r="A26" s="3">
        <v>22</v>
      </c>
      <c r="B26" s="19" t="s">
        <v>1152</v>
      </c>
      <c r="C26" s="19" t="s">
        <v>1153</v>
      </c>
      <c r="D26" s="66">
        <v>3835050279</v>
      </c>
      <c r="E26" s="62">
        <v>155.45515</v>
      </c>
      <c r="F26" s="62">
        <v>38.663000000000004</v>
      </c>
      <c r="G26" s="62">
        <v>9.6180000000000003</v>
      </c>
      <c r="H26" s="62">
        <v>9.6629000000000005</v>
      </c>
      <c r="I26" s="62">
        <v>9.6742000000000008</v>
      </c>
      <c r="J26" s="62">
        <v>9.7079000000000004</v>
      </c>
      <c r="K26" s="62">
        <v>67.994349999999997</v>
      </c>
      <c r="L26" s="62">
        <v>9.6685499999999998</v>
      </c>
      <c r="M26" s="62">
        <v>9.7528000000000006</v>
      </c>
      <c r="N26" s="62">
        <v>9.7302999999999997</v>
      </c>
      <c r="O26" s="62">
        <v>9.7079000000000004</v>
      </c>
      <c r="P26" s="62">
        <v>9.7752999999999997</v>
      </c>
      <c r="Q26" s="62">
        <v>9.6403999999999996</v>
      </c>
      <c r="R26" s="62">
        <v>9.7190999999999992</v>
      </c>
      <c r="S26" s="62">
        <v>19.494399999999999</v>
      </c>
      <c r="T26" s="62">
        <v>9.7416</v>
      </c>
      <c r="U26" s="62">
        <v>9.7528000000000006</v>
      </c>
      <c r="V26" s="62">
        <v>29.303399999999996</v>
      </c>
      <c r="W26" s="62">
        <v>9.6966000000000001</v>
      </c>
      <c r="X26" s="62">
        <v>9.7978000000000005</v>
      </c>
      <c r="Y26" s="62">
        <v>9.8089999999999993</v>
      </c>
      <c r="Z26" s="31"/>
      <c r="AA26" s="31">
        <f t="shared" si="0"/>
        <v>0.97472000000000003</v>
      </c>
      <c r="AB26" s="31">
        <f t="shared" si="1"/>
        <v>0.97416000000000003</v>
      </c>
      <c r="AC26" s="31">
        <f t="shared" si="2"/>
        <v>0.97528000000000004</v>
      </c>
      <c r="AD26" s="31">
        <f t="shared" si="3"/>
        <v>0.97678000000000009</v>
      </c>
      <c r="AE26" s="31">
        <f t="shared" si="4"/>
        <v>0.96965999999999997</v>
      </c>
      <c r="AF26" s="31">
        <f t="shared" si="5"/>
        <v>0.9797800000000001</v>
      </c>
      <c r="AG26" s="31">
        <f t="shared" si="6"/>
        <v>0.98089999999999988</v>
      </c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</row>
    <row r="27" spans="1:212" s="16" customFormat="1" ht="78.75" x14ac:dyDescent="0.25">
      <c r="A27" s="3">
        <v>23</v>
      </c>
      <c r="B27" s="19" t="s">
        <v>1188</v>
      </c>
      <c r="C27" s="19" t="s">
        <v>1189</v>
      </c>
      <c r="D27" s="66">
        <v>3835050293</v>
      </c>
      <c r="E27" s="62">
        <v>143.25295</v>
      </c>
      <c r="F27" s="62">
        <v>38.222099999999998</v>
      </c>
      <c r="G27" s="62">
        <v>9.4321000000000002</v>
      </c>
      <c r="H27" s="62">
        <v>9.4690999999999992</v>
      </c>
      <c r="I27" s="62">
        <v>9.7159999999999993</v>
      </c>
      <c r="J27" s="62">
        <v>9.6049000000000007</v>
      </c>
      <c r="K27" s="62">
        <v>59.302450000000015</v>
      </c>
      <c r="L27" s="62">
        <v>7.2160500000000001</v>
      </c>
      <c r="M27" s="62">
        <v>9.4074000000000009</v>
      </c>
      <c r="N27" s="62">
        <v>8.8271999999999995</v>
      </c>
      <c r="O27" s="62">
        <v>8.4074000000000009</v>
      </c>
      <c r="P27" s="62">
        <v>8.7530999999999999</v>
      </c>
      <c r="Q27" s="62">
        <v>8.3580000000000005</v>
      </c>
      <c r="R27" s="62">
        <v>8.3332999999999995</v>
      </c>
      <c r="S27" s="62">
        <v>19.666699999999999</v>
      </c>
      <c r="T27" s="62">
        <v>9.8394999999999992</v>
      </c>
      <c r="U27" s="62">
        <v>9.8271999999999995</v>
      </c>
      <c r="V27" s="62">
        <v>26.061699999999998</v>
      </c>
      <c r="W27" s="62">
        <v>6.6295999999999999</v>
      </c>
      <c r="X27" s="62">
        <v>9.6790000000000003</v>
      </c>
      <c r="Y27" s="62">
        <v>9.7530999999999999</v>
      </c>
      <c r="Z27" s="31"/>
      <c r="AA27" s="31">
        <f t="shared" si="0"/>
        <v>0.98333499999999985</v>
      </c>
      <c r="AB27" s="31">
        <f t="shared" si="1"/>
        <v>0.98394999999999988</v>
      </c>
      <c r="AC27" s="31">
        <f t="shared" si="2"/>
        <v>0.98271999999999993</v>
      </c>
      <c r="AD27" s="31">
        <f t="shared" si="3"/>
        <v>0.8687233333333334</v>
      </c>
      <c r="AE27" s="31">
        <f t="shared" si="4"/>
        <v>0.66295999999999999</v>
      </c>
      <c r="AF27" s="31">
        <f t="shared" si="5"/>
        <v>0.96789999999999998</v>
      </c>
      <c r="AG27" s="31">
        <f t="shared" si="6"/>
        <v>0.97531000000000001</v>
      </c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</row>
    <row r="28" spans="1:212" s="16" customFormat="1" ht="78.75" x14ac:dyDescent="0.25">
      <c r="A28" s="3">
        <v>24</v>
      </c>
      <c r="B28" s="19" t="s">
        <v>1170</v>
      </c>
      <c r="C28" s="19" t="s">
        <v>1171</v>
      </c>
      <c r="D28" s="66">
        <v>3835050335</v>
      </c>
      <c r="E28" s="62">
        <v>138.40120000000002</v>
      </c>
      <c r="F28" s="62">
        <v>37.825600000000001</v>
      </c>
      <c r="G28" s="62">
        <v>9.4301999999999992</v>
      </c>
      <c r="H28" s="62">
        <v>9.593</v>
      </c>
      <c r="I28" s="62">
        <v>9.4884000000000004</v>
      </c>
      <c r="J28" s="62">
        <v>9.3140000000000001</v>
      </c>
      <c r="K28" s="62">
        <v>57.087199999999996</v>
      </c>
      <c r="L28" s="62">
        <v>7.5406999999999993</v>
      </c>
      <c r="M28" s="62">
        <v>8.8371999999999993</v>
      </c>
      <c r="N28" s="62">
        <v>8.4301999999999992</v>
      </c>
      <c r="O28" s="62">
        <v>8.1744000000000003</v>
      </c>
      <c r="P28" s="62">
        <v>8.907</v>
      </c>
      <c r="Q28" s="62">
        <v>8.2325999999999997</v>
      </c>
      <c r="R28" s="62">
        <v>6.9650999999999996</v>
      </c>
      <c r="S28" s="62">
        <v>17.988399999999999</v>
      </c>
      <c r="T28" s="62">
        <v>9.0233000000000008</v>
      </c>
      <c r="U28" s="62">
        <v>8.9650999999999996</v>
      </c>
      <c r="V28" s="62">
        <v>25.5</v>
      </c>
      <c r="W28" s="62">
        <v>7.1627999999999998</v>
      </c>
      <c r="X28" s="62">
        <v>8.8720999999999997</v>
      </c>
      <c r="Y28" s="62">
        <v>9.4650999999999996</v>
      </c>
      <c r="Z28" s="31"/>
      <c r="AA28" s="31">
        <f t="shared" si="0"/>
        <v>0.89942</v>
      </c>
      <c r="AB28" s="31">
        <f t="shared" si="1"/>
        <v>0.90233000000000008</v>
      </c>
      <c r="AC28" s="31">
        <f t="shared" si="2"/>
        <v>0.89650999999999992</v>
      </c>
      <c r="AD28" s="31">
        <f t="shared" si="3"/>
        <v>0.85</v>
      </c>
      <c r="AE28" s="31">
        <f t="shared" si="4"/>
        <v>0.71628000000000003</v>
      </c>
      <c r="AF28" s="31">
        <f t="shared" si="5"/>
        <v>0.88720999999999994</v>
      </c>
      <c r="AG28" s="31">
        <f t="shared" si="6"/>
        <v>0.94650999999999996</v>
      </c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</row>
    <row r="29" spans="1:212" s="16" customFormat="1" ht="78.75" x14ac:dyDescent="0.25">
      <c r="A29" s="3">
        <v>25</v>
      </c>
      <c r="B29" s="19" t="s">
        <v>1166</v>
      </c>
      <c r="C29" s="19" t="s">
        <v>1167</v>
      </c>
      <c r="D29" s="66">
        <v>3835050342</v>
      </c>
      <c r="E29" s="62">
        <v>149.3596</v>
      </c>
      <c r="F29" s="62">
        <v>37.5</v>
      </c>
      <c r="G29" s="62">
        <v>9.3905999999999992</v>
      </c>
      <c r="H29" s="62">
        <v>9.4062999999999999</v>
      </c>
      <c r="I29" s="62">
        <v>9.375</v>
      </c>
      <c r="J29" s="62">
        <v>9.3280999999999992</v>
      </c>
      <c r="K29" s="62">
        <v>64.953199999999995</v>
      </c>
      <c r="L29" s="62">
        <v>9.2187999999999999</v>
      </c>
      <c r="M29" s="62">
        <v>9.3280999999999992</v>
      </c>
      <c r="N29" s="62">
        <v>9.2655999999999992</v>
      </c>
      <c r="O29" s="62">
        <v>9.2344000000000008</v>
      </c>
      <c r="P29" s="62">
        <v>9.5155999999999992</v>
      </c>
      <c r="Q29" s="62">
        <v>9.1094000000000008</v>
      </c>
      <c r="R29" s="62">
        <v>9.2812999999999999</v>
      </c>
      <c r="S29" s="62">
        <v>18.703200000000002</v>
      </c>
      <c r="T29" s="62">
        <v>9.3437999999999999</v>
      </c>
      <c r="U29" s="62">
        <v>9.3594000000000008</v>
      </c>
      <c r="V29" s="62">
        <v>28.203200000000002</v>
      </c>
      <c r="W29" s="62">
        <v>9.3125</v>
      </c>
      <c r="X29" s="62">
        <v>9.4062999999999999</v>
      </c>
      <c r="Y29" s="62">
        <v>9.4844000000000008</v>
      </c>
      <c r="Z29" s="31"/>
      <c r="AA29" s="31">
        <f t="shared" si="0"/>
        <v>0.93515999999999999</v>
      </c>
      <c r="AB29" s="31">
        <f t="shared" si="1"/>
        <v>0.93437999999999999</v>
      </c>
      <c r="AC29" s="31">
        <f t="shared" si="2"/>
        <v>0.93594000000000011</v>
      </c>
      <c r="AD29" s="31">
        <f t="shared" si="3"/>
        <v>0.94010666666666676</v>
      </c>
      <c r="AE29" s="31">
        <f t="shared" si="4"/>
        <v>0.93125000000000002</v>
      </c>
      <c r="AF29" s="31">
        <f t="shared" si="5"/>
        <v>0.94062999999999997</v>
      </c>
      <c r="AG29" s="31">
        <f t="shared" si="6"/>
        <v>0.94844000000000006</v>
      </c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</row>
    <row r="30" spans="1:212" s="16" customFormat="1" ht="78.75" x14ac:dyDescent="0.25">
      <c r="A30" s="3">
        <v>26</v>
      </c>
      <c r="B30" s="19" t="s">
        <v>1192</v>
      </c>
      <c r="C30" s="19" t="s">
        <v>1193</v>
      </c>
      <c r="D30" s="66">
        <v>3835050416</v>
      </c>
      <c r="E30" s="62">
        <v>144.20165</v>
      </c>
      <c r="F30" s="62">
        <v>37.157899999999998</v>
      </c>
      <c r="G30" s="62">
        <v>9.2280999999999995</v>
      </c>
      <c r="H30" s="62">
        <v>9.2981999999999996</v>
      </c>
      <c r="I30" s="62">
        <v>9.3683999999999994</v>
      </c>
      <c r="J30" s="62">
        <v>9.2631999999999994</v>
      </c>
      <c r="K30" s="62">
        <v>61.535049999999998</v>
      </c>
      <c r="L30" s="62">
        <v>7.9561499999999992</v>
      </c>
      <c r="M30" s="62">
        <v>8.6140000000000008</v>
      </c>
      <c r="N30" s="62">
        <v>8.7719000000000005</v>
      </c>
      <c r="O30" s="62">
        <v>9.0350999999999999</v>
      </c>
      <c r="P30" s="62">
        <v>9.2280999999999995</v>
      </c>
      <c r="Q30" s="62">
        <v>8.8772000000000002</v>
      </c>
      <c r="R30" s="62">
        <v>9.0526</v>
      </c>
      <c r="S30" s="62">
        <v>18.701699999999999</v>
      </c>
      <c r="T30" s="62">
        <v>9.3683999999999994</v>
      </c>
      <c r="U30" s="62">
        <v>9.3332999999999995</v>
      </c>
      <c r="V30" s="62">
        <v>26.806999999999999</v>
      </c>
      <c r="W30" s="62">
        <v>8.2104999999999997</v>
      </c>
      <c r="X30" s="62">
        <v>9.1753999999999998</v>
      </c>
      <c r="Y30" s="62">
        <v>9.4210999999999991</v>
      </c>
      <c r="Z30" s="31"/>
      <c r="AA30" s="31">
        <f t="shared" si="0"/>
        <v>0.93508499999999994</v>
      </c>
      <c r="AB30" s="31">
        <f t="shared" si="1"/>
        <v>0.9368399999999999</v>
      </c>
      <c r="AC30" s="31">
        <f t="shared" si="2"/>
        <v>0.93332999999999999</v>
      </c>
      <c r="AD30" s="31">
        <f t="shared" si="3"/>
        <v>0.89356666666666662</v>
      </c>
      <c r="AE30" s="31">
        <f t="shared" si="4"/>
        <v>0.82104999999999995</v>
      </c>
      <c r="AF30" s="31">
        <f t="shared" si="5"/>
        <v>0.91754000000000002</v>
      </c>
      <c r="AG30" s="31">
        <f t="shared" si="6"/>
        <v>0.94210999999999989</v>
      </c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</row>
    <row r="31" spans="1:212" s="16" customFormat="1" ht="78.75" x14ac:dyDescent="0.25">
      <c r="A31" s="3">
        <v>27</v>
      </c>
      <c r="B31" s="19" t="s">
        <v>1194</v>
      </c>
      <c r="C31" s="19" t="s">
        <v>1195</v>
      </c>
      <c r="D31" s="66">
        <v>3835050504</v>
      </c>
      <c r="E31" s="62">
        <v>132.01600000000002</v>
      </c>
      <c r="F31" s="62">
        <v>34.343800000000002</v>
      </c>
      <c r="G31" s="62">
        <v>8.5</v>
      </c>
      <c r="H31" s="62">
        <v>8.6875</v>
      </c>
      <c r="I31" s="62">
        <v>8.6875</v>
      </c>
      <c r="J31" s="62">
        <v>8.4687999999999999</v>
      </c>
      <c r="K31" s="62">
        <v>55.390800000000006</v>
      </c>
      <c r="L31" s="62">
        <v>7.1093999999999999</v>
      </c>
      <c r="M31" s="62">
        <v>8.5625</v>
      </c>
      <c r="N31" s="62">
        <v>8.2187999999999999</v>
      </c>
      <c r="O31" s="62">
        <v>8.0625</v>
      </c>
      <c r="P31" s="62">
        <v>8.0312999999999999</v>
      </c>
      <c r="Q31" s="62">
        <v>7.6875</v>
      </c>
      <c r="R31" s="62">
        <v>7.7187999999999999</v>
      </c>
      <c r="S31" s="62">
        <v>18.1251</v>
      </c>
      <c r="T31" s="62">
        <v>9.1562999999999999</v>
      </c>
      <c r="U31" s="62">
        <v>8.9687999999999999</v>
      </c>
      <c r="V31" s="62">
        <v>24.156300000000002</v>
      </c>
      <c r="W31" s="62">
        <v>6.6562999999999999</v>
      </c>
      <c r="X31" s="62">
        <v>8.625</v>
      </c>
      <c r="Y31" s="62">
        <v>8.875</v>
      </c>
      <c r="Z31" s="31"/>
      <c r="AA31" s="31">
        <f t="shared" si="0"/>
        <v>0.90625500000000003</v>
      </c>
      <c r="AB31" s="31">
        <f t="shared" si="1"/>
        <v>0.91562999999999994</v>
      </c>
      <c r="AC31" s="31">
        <f t="shared" si="2"/>
        <v>0.89688000000000001</v>
      </c>
      <c r="AD31" s="31">
        <f t="shared" si="3"/>
        <v>0.80521000000000009</v>
      </c>
      <c r="AE31" s="31">
        <f t="shared" si="4"/>
        <v>0.66562999999999994</v>
      </c>
      <c r="AF31" s="31">
        <f t="shared" si="5"/>
        <v>0.86250000000000004</v>
      </c>
      <c r="AG31" s="31">
        <f t="shared" si="6"/>
        <v>0.88749999999999996</v>
      </c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</row>
    <row r="32" spans="1:212" s="16" customFormat="1" ht="78.75" x14ac:dyDescent="0.25">
      <c r="A32" s="3">
        <v>28</v>
      </c>
      <c r="B32" s="3" t="s">
        <v>1154</v>
      </c>
      <c r="C32" s="3" t="s">
        <v>1155</v>
      </c>
      <c r="D32" s="67">
        <v>3835050536</v>
      </c>
      <c r="E32" s="61">
        <v>117.56739999999999</v>
      </c>
      <c r="F32" s="61">
        <v>30.22185</v>
      </c>
      <c r="G32" s="61">
        <v>7.2910500000000003</v>
      </c>
      <c r="H32" s="61">
        <v>6.8384499999999999</v>
      </c>
      <c r="I32" s="61">
        <v>8.369250000000001</v>
      </c>
      <c r="J32" s="61">
        <v>7.7230999999999996</v>
      </c>
      <c r="K32" s="61">
        <v>45.441649999999996</v>
      </c>
      <c r="L32" s="61">
        <v>6.8032000000000004</v>
      </c>
      <c r="M32" s="61">
        <v>7.4910499999999995</v>
      </c>
      <c r="N32" s="61">
        <v>6.3704999999999998</v>
      </c>
      <c r="O32" s="61">
        <v>5.6922999999999995</v>
      </c>
      <c r="P32" s="61">
        <v>6.5846</v>
      </c>
      <c r="Q32" s="61">
        <v>6.8320500000000006</v>
      </c>
      <c r="R32" s="61">
        <v>5.6679499999999994</v>
      </c>
      <c r="S32" s="61">
        <v>17.328199999999999</v>
      </c>
      <c r="T32" s="61">
        <v>8.7589499999999987</v>
      </c>
      <c r="U32" s="61">
        <v>8.5692500000000003</v>
      </c>
      <c r="V32" s="61">
        <v>24.575699999999998</v>
      </c>
      <c r="W32" s="61">
        <v>7.9025999999999996</v>
      </c>
      <c r="X32" s="61">
        <v>7.5410500000000003</v>
      </c>
      <c r="Y32" s="61">
        <v>9.1320499999999996</v>
      </c>
      <c r="Z32" s="31"/>
      <c r="AA32" s="31">
        <f t="shared" si="0"/>
        <v>0.8664099999999999</v>
      </c>
      <c r="AB32" s="31">
        <f t="shared" si="1"/>
        <v>0.87589499999999987</v>
      </c>
      <c r="AC32" s="31">
        <f t="shared" si="2"/>
        <v>0.85692500000000005</v>
      </c>
      <c r="AD32" s="31">
        <f t="shared" si="3"/>
        <v>0.81918999999999997</v>
      </c>
      <c r="AE32" s="31">
        <f t="shared" si="4"/>
        <v>0.79025999999999996</v>
      </c>
      <c r="AF32" s="31">
        <f t="shared" si="5"/>
        <v>0.75410500000000003</v>
      </c>
      <c r="AG32" s="31">
        <f t="shared" si="6"/>
        <v>0.91320499999999993</v>
      </c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</row>
    <row r="33" spans="1:212" s="16" customFormat="1" ht="78.75" x14ac:dyDescent="0.25">
      <c r="A33" s="3">
        <v>29</v>
      </c>
      <c r="B33" s="19" t="s">
        <v>1190</v>
      </c>
      <c r="C33" s="19" t="s">
        <v>1191</v>
      </c>
      <c r="D33" s="66">
        <v>3835050543</v>
      </c>
      <c r="E33" s="62">
        <v>131.7893</v>
      </c>
      <c r="F33" s="62">
        <v>33.263100000000001</v>
      </c>
      <c r="G33" s="62">
        <v>8.1052999999999997</v>
      </c>
      <c r="H33" s="62">
        <v>8.2104999999999997</v>
      </c>
      <c r="I33" s="62">
        <v>8.5789000000000009</v>
      </c>
      <c r="J33" s="62">
        <v>8.3683999999999994</v>
      </c>
      <c r="K33" s="62">
        <v>56.052599999999998</v>
      </c>
      <c r="L33" s="62">
        <v>7.9474</v>
      </c>
      <c r="M33" s="62">
        <v>8.2104999999999997</v>
      </c>
      <c r="N33" s="62">
        <v>8.1052999999999997</v>
      </c>
      <c r="O33" s="62">
        <v>7.4737</v>
      </c>
      <c r="P33" s="62">
        <v>8.5789000000000009</v>
      </c>
      <c r="Q33" s="62">
        <v>7.8421000000000003</v>
      </c>
      <c r="R33" s="62">
        <v>7.8947000000000003</v>
      </c>
      <c r="S33" s="62">
        <v>17.315800000000003</v>
      </c>
      <c r="T33" s="62">
        <v>8.6316000000000006</v>
      </c>
      <c r="U33" s="62">
        <v>8.6842000000000006</v>
      </c>
      <c r="V33" s="62">
        <v>25.157800000000002</v>
      </c>
      <c r="W33" s="62">
        <v>7.7367999999999997</v>
      </c>
      <c r="X33" s="62">
        <v>8.6842000000000006</v>
      </c>
      <c r="Y33" s="62">
        <v>8.7368000000000006</v>
      </c>
      <c r="Z33" s="31"/>
      <c r="AA33" s="31">
        <f t="shared" si="0"/>
        <v>0.86579000000000006</v>
      </c>
      <c r="AB33" s="31">
        <f t="shared" si="1"/>
        <v>0.86316000000000004</v>
      </c>
      <c r="AC33" s="31">
        <f t="shared" si="2"/>
        <v>0.86842000000000008</v>
      </c>
      <c r="AD33" s="31">
        <f t="shared" si="3"/>
        <v>0.83859333333333341</v>
      </c>
      <c r="AE33" s="31">
        <f t="shared" si="4"/>
        <v>0.77367999999999992</v>
      </c>
      <c r="AF33" s="31">
        <f t="shared" si="5"/>
        <v>0.86842000000000008</v>
      </c>
      <c r="AG33" s="31">
        <f t="shared" si="6"/>
        <v>0.87368000000000001</v>
      </c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</row>
    <row r="34" spans="1:212" s="16" customFormat="1" ht="78.75" x14ac:dyDescent="0.25">
      <c r="A34" s="3">
        <v>30</v>
      </c>
      <c r="B34" s="19" t="s">
        <v>1184</v>
      </c>
      <c r="C34" s="19" t="s">
        <v>1185</v>
      </c>
      <c r="D34" s="66">
        <v>3835050864</v>
      </c>
      <c r="E34" s="62">
        <v>155.4264</v>
      </c>
      <c r="F34" s="62">
        <v>38.823500000000003</v>
      </c>
      <c r="G34" s="62">
        <v>9.5882000000000005</v>
      </c>
      <c r="H34" s="62">
        <v>9.7058999999999997</v>
      </c>
      <c r="I34" s="62">
        <v>9.6765000000000008</v>
      </c>
      <c r="J34" s="62">
        <v>9.8529</v>
      </c>
      <c r="K34" s="62">
        <v>67.485299999999995</v>
      </c>
      <c r="L34" s="62">
        <v>9.5146999999999995</v>
      </c>
      <c r="M34" s="62">
        <v>9.7646999999999995</v>
      </c>
      <c r="N34" s="62">
        <v>9.6765000000000008</v>
      </c>
      <c r="O34" s="62">
        <v>9.6765000000000008</v>
      </c>
      <c r="P34" s="62">
        <v>9.6175999999999995</v>
      </c>
      <c r="Q34" s="62">
        <v>9.5294000000000008</v>
      </c>
      <c r="R34" s="62">
        <v>9.7058999999999997</v>
      </c>
      <c r="S34" s="62">
        <v>19.764699999999998</v>
      </c>
      <c r="T34" s="62">
        <v>9.8234999999999992</v>
      </c>
      <c r="U34" s="62">
        <v>9.9412000000000003</v>
      </c>
      <c r="V34" s="62">
        <v>29.352899999999998</v>
      </c>
      <c r="W34" s="62">
        <v>9.7058999999999997</v>
      </c>
      <c r="X34" s="62">
        <v>9.8234999999999992</v>
      </c>
      <c r="Y34" s="62">
        <v>9.8234999999999992</v>
      </c>
      <c r="Z34" s="31"/>
      <c r="AA34" s="31">
        <f t="shared" si="0"/>
        <v>0.98823499999999997</v>
      </c>
      <c r="AB34" s="31">
        <f t="shared" si="1"/>
        <v>0.98234999999999995</v>
      </c>
      <c r="AC34" s="31">
        <f t="shared" si="2"/>
        <v>0.99412</v>
      </c>
      <c r="AD34" s="31">
        <f t="shared" si="3"/>
        <v>0.97842999999999991</v>
      </c>
      <c r="AE34" s="31">
        <f t="shared" si="4"/>
        <v>0.97058999999999995</v>
      </c>
      <c r="AF34" s="31">
        <f t="shared" si="5"/>
        <v>0.98234999999999995</v>
      </c>
      <c r="AG34" s="31">
        <f t="shared" si="6"/>
        <v>0.98234999999999995</v>
      </c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</row>
    <row r="35" spans="1:212" s="16" customFormat="1" ht="78.75" x14ac:dyDescent="0.25">
      <c r="A35" s="3">
        <v>31</v>
      </c>
      <c r="B35" s="19" t="s">
        <v>1182</v>
      </c>
      <c r="C35" s="19" t="s">
        <v>1183</v>
      </c>
      <c r="D35" s="66">
        <v>3835050896</v>
      </c>
      <c r="E35" s="62">
        <v>135.4614</v>
      </c>
      <c r="F35" s="62">
        <v>32.615299999999998</v>
      </c>
      <c r="G35" s="62">
        <v>7.4615</v>
      </c>
      <c r="H35" s="62">
        <v>7.9230999999999998</v>
      </c>
      <c r="I35" s="62">
        <v>8.7691999999999997</v>
      </c>
      <c r="J35" s="62">
        <v>8.4614999999999991</v>
      </c>
      <c r="K35" s="62">
        <v>58</v>
      </c>
      <c r="L35" s="62">
        <v>7.5385</v>
      </c>
      <c r="M35" s="62">
        <v>8.6153999999999993</v>
      </c>
      <c r="N35" s="62">
        <v>8.9230999999999998</v>
      </c>
      <c r="O35" s="62">
        <v>7.7691999999999997</v>
      </c>
      <c r="P35" s="62">
        <v>8.6153999999999993</v>
      </c>
      <c r="Q35" s="62">
        <v>8.3846000000000007</v>
      </c>
      <c r="R35" s="62">
        <v>8.1538000000000004</v>
      </c>
      <c r="S35" s="62">
        <v>18.230699999999999</v>
      </c>
      <c r="T35" s="62">
        <v>9.0769000000000002</v>
      </c>
      <c r="U35" s="62">
        <v>9.1538000000000004</v>
      </c>
      <c r="V35" s="62">
        <v>26.615400000000001</v>
      </c>
      <c r="W35" s="62">
        <v>7.9230999999999998</v>
      </c>
      <c r="X35" s="62">
        <v>9.1538000000000004</v>
      </c>
      <c r="Y35" s="62">
        <v>9.5385000000000009</v>
      </c>
      <c r="Z35" s="31"/>
      <c r="AA35" s="31">
        <f t="shared" si="0"/>
        <v>0.91153499999999998</v>
      </c>
      <c r="AB35" s="31">
        <f t="shared" si="1"/>
        <v>0.90769</v>
      </c>
      <c r="AC35" s="31">
        <f t="shared" si="2"/>
        <v>0.91538000000000008</v>
      </c>
      <c r="AD35" s="31">
        <f t="shared" si="3"/>
        <v>0.88717999999999997</v>
      </c>
      <c r="AE35" s="31">
        <f t="shared" si="4"/>
        <v>0.79230999999999996</v>
      </c>
      <c r="AF35" s="31">
        <f t="shared" si="5"/>
        <v>0.91538000000000008</v>
      </c>
      <c r="AG35" s="31">
        <f t="shared" si="6"/>
        <v>0.95385000000000009</v>
      </c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</row>
    <row r="36" spans="1:212" s="2" customFormat="1" ht="78.75" x14ac:dyDescent="0.25">
      <c r="A36" s="3">
        <v>32</v>
      </c>
      <c r="B36" s="19" t="s">
        <v>1164</v>
      </c>
      <c r="C36" s="19" t="s">
        <v>1165</v>
      </c>
      <c r="D36" s="66">
        <v>3835050913</v>
      </c>
      <c r="E36" s="62">
        <v>138.64575000000002</v>
      </c>
      <c r="F36" s="62">
        <v>35.166600000000003</v>
      </c>
      <c r="G36" s="62">
        <v>8.7082999999999995</v>
      </c>
      <c r="H36" s="62">
        <v>8.5832999999999995</v>
      </c>
      <c r="I36" s="62">
        <v>8.9167000000000005</v>
      </c>
      <c r="J36" s="62">
        <v>8.9582999999999995</v>
      </c>
      <c r="K36" s="62">
        <v>59.562449999999998</v>
      </c>
      <c r="L36" s="62">
        <v>7.8958499999999994</v>
      </c>
      <c r="M36" s="62">
        <v>9.5832999999999995</v>
      </c>
      <c r="N36" s="62">
        <v>8.8332999999999995</v>
      </c>
      <c r="O36" s="62">
        <v>8</v>
      </c>
      <c r="P36" s="62">
        <v>8.2917000000000005</v>
      </c>
      <c r="Q36" s="62">
        <v>8</v>
      </c>
      <c r="R36" s="62">
        <v>8.9582999999999995</v>
      </c>
      <c r="S36" s="62">
        <v>18.583300000000001</v>
      </c>
      <c r="T36" s="62">
        <v>9.4582999999999995</v>
      </c>
      <c r="U36" s="62">
        <v>9.125</v>
      </c>
      <c r="V36" s="62">
        <v>25.333399999999997</v>
      </c>
      <c r="W36" s="62">
        <v>7.625</v>
      </c>
      <c r="X36" s="62">
        <v>8.7917000000000005</v>
      </c>
      <c r="Y36" s="62">
        <v>8.9167000000000005</v>
      </c>
      <c r="Z36" s="31"/>
      <c r="AA36" s="31">
        <f t="shared" si="0"/>
        <v>0.92916500000000002</v>
      </c>
      <c r="AB36" s="31">
        <f t="shared" si="1"/>
        <v>0.94582999999999995</v>
      </c>
      <c r="AC36" s="31">
        <f t="shared" si="2"/>
        <v>0.91249999999999998</v>
      </c>
      <c r="AD36" s="31">
        <f t="shared" si="3"/>
        <v>0.84444666666666668</v>
      </c>
      <c r="AE36" s="31">
        <f t="shared" si="4"/>
        <v>0.76249999999999996</v>
      </c>
      <c r="AF36" s="31">
        <f t="shared" si="5"/>
        <v>0.87917000000000001</v>
      </c>
      <c r="AG36" s="31">
        <f t="shared" si="6"/>
        <v>0.89167000000000007</v>
      </c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</row>
    <row r="37" spans="1:212" s="2" customFormat="1" ht="78.75" x14ac:dyDescent="0.25">
      <c r="A37" s="3">
        <v>33</v>
      </c>
      <c r="B37" s="19" t="s">
        <v>1186</v>
      </c>
      <c r="C37" s="19" t="s">
        <v>1187</v>
      </c>
      <c r="D37" s="66">
        <v>3835051219</v>
      </c>
      <c r="E37" s="62">
        <v>143.82184999999998</v>
      </c>
      <c r="F37" s="62">
        <v>35.246499999999997</v>
      </c>
      <c r="G37" s="62">
        <v>8.7260000000000009</v>
      </c>
      <c r="H37" s="62">
        <v>8.8355999999999995</v>
      </c>
      <c r="I37" s="62">
        <v>8.8492999999999995</v>
      </c>
      <c r="J37" s="62">
        <v>8.8355999999999995</v>
      </c>
      <c r="K37" s="62">
        <v>61.999949999999998</v>
      </c>
      <c r="L37" s="62">
        <v>8.5205500000000001</v>
      </c>
      <c r="M37" s="62">
        <v>8.9863</v>
      </c>
      <c r="N37" s="62">
        <v>9.0685000000000002</v>
      </c>
      <c r="O37" s="62">
        <v>8.8492999999999995</v>
      </c>
      <c r="P37" s="62">
        <v>8.8903999999999996</v>
      </c>
      <c r="Q37" s="62">
        <v>8.8218999999999994</v>
      </c>
      <c r="R37" s="62">
        <v>8.8629999999999995</v>
      </c>
      <c r="S37" s="62">
        <v>18.616499999999998</v>
      </c>
      <c r="T37" s="62">
        <v>9.2739999999999991</v>
      </c>
      <c r="U37" s="62">
        <v>9.3424999999999994</v>
      </c>
      <c r="V37" s="62">
        <v>27.9589</v>
      </c>
      <c r="W37" s="62">
        <v>8.4794999999999998</v>
      </c>
      <c r="X37" s="62">
        <v>9.5205000000000002</v>
      </c>
      <c r="Y37" s="62">
        <v>9.9588999999999999</v>
      </c>
      <c r="Z37" s="31"/>
      <c r="AA37" s="31">
        <f t="shared" si="0"/>
        <v>0.9308249999999999</v>
      </c>
      <c r="AB37" s="31">
        <f t="shared" si="1"/>
        <v>0.92739999999999989</v>
      </c>
      <c r="AC37" s="31">
        <f t="shared" si="2"/>
        <v>0.93424999999999991</v>
      </c>
      <c r="AD37" s="31">
        <f t="shared" si="3"/>
        <v>0.93196333333333337</v>
      </c>
      <c r="AE37" s="31">
        <f t="shared" si="4"/>
        <v>0.84794999999999998</v>
      </c>
      <c r="AF37" s="31">
        <f t="shared" si="5"/>
        <v>0.95205000000000006</v>
      </c>
      <c r="AG37" s="31">
        <f t="shared" si="6"/>
        <v>0.99588999999999994</v>
      </c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</row>
    <row r="38" spans="1:212" x14ac:dyDescent="0.25">
      <c r="E38" s="102">
        <f>AVERAGE(E6:E37)</f>
        <v>141.41560993822677</v>
      </c>
      <c r="F38" s="102">
        <f t="shared" ref="F38:Y38" si="7">AVERAGE(F6:F37)</f>
        <v>35.631250000000001</v>
      </c>
      <c r="G38" s="102">
        <f t="shared" si="7"/>
        <v>8.7412312500000002</v>
      </c>
      <c r="H38" s="102">
        <f t="shared" si="7"/>
        <v>8.8762078124999988</v>
      </c>
      <c r="I38" s="102">
        <f t="shared" si="7"/>
        <v>9.0254203125000032</v>
      </c>
      <c r="J38" s="102">
        <f t="shared" si="7"/>
        <v>8.9883906249999992</v>
      </c>
      <c r="K38" s="102">
        <f t="shared" si="7"/>
        <v>60.581164625726728</v>
      </c>
      <c r="L38" s="102">
        <f t="shared" si="7"/>
        <v>8.3555773074127906</v>
      </c>
      <c r="M38" s="102">
        <f t="shared" si="7"/>
        <v>8.9148843749999997</v>
      </c>
      <c r="N38" s="102">
        <f t="shared" si="7"/>
        <v>8.7510523255813979</v>
      </c>
      <c r="O38" s="102">
        <f t="shared" si="7"/>
        <v>8.4885453125000012</v>
      </c>
      <c r="P38" s="102">
        <f t="shared" si="7"/>
        <v>8.8777468750000015</v>
      </c>
      <c r="Q38" s="102">
        <f t="shared" si="7"/>
        <v>8.670538190406976</v>
      </c>
      <c r="R38" s="102">
        <f t="shared" si="7"/>
        <v>8.522820239825581</v>
      </c>
      <c r="S38" s="102">
        <f t="shared" si="7"/>
        <v>18.393512499999993</v>
      </c>
      <c r="T38" s="102">
        <f t="shared" si="7"/>
        <v>9.1937765625000019</v>
      </c>
      <c r="U38" s="102">
        <f t="shared" si="7"/>
        <v>9.1997359374999998</v>
      </c>
      <c r="V38" s="102">
        <f t="shared" si="7"/>
        <v>26.809682812499997</v>
      </c>
      <c r="W38" s="102">
        <f t="shared" si="7"/>
        <v>8.3138124999999992</v>
      </c>
      <c r="X38" s="102">
        <f t="shared" si="7"/>
        <v>9.112435937499999</v>
      </c>
      <c r="Y38" s="102">
        <f t="shared" si="7"/>
        <v>9.3834343750000002</v>
      </c>
      <c r="AA38" s="31">
        <f>AVERAGE(AA6:AA37)</f>
        <v>0.919675625</v>
      </c>
      <c r="AB38" s="31">
        <f t="shared" ref="AB38:AG38" si="8">AVERAGE(AB6:AB37)</f>
        <v>0.9193776562499999</v>
      </c>
      <c r="AC38" s="31">
        <f t="shared" si="8"/>
        <v>0.91997359374999998</v>
      </c>
      <c r="AD38" s="31">
        <f t="shared" si="8"/>
        <v>0.89365609374999988</v>
      </c>
      <c r="AE38" s="31">
        <f t="shared" si="8"/>
        <v>0.83138124999999996</v>
      </c>
      <c r="AF38" s="31">
        <f t="shared" si="8"/>
        <v>0.91124359374999997</v>
      </c>
      <c r="AG38" s="31">
        <f t="shared" si="8"/>
        <v>0.93834343749999993</v>
      </c>
    </row>
  </sheetData>
  <sortState ref="B6:AA38">
    <sortCondition ref="D6:D38"/>
  </sortState>
  <mergeCells count="14">
    <mergeCell ref="A2:A3"/>
    <mergeCell ref="B2:B3"/>
    <mergeCell ref="C2:C3"/>
    <mergeCell ref="D2:D3"/>
    <mergeCell ref="S3:U3"/>
    <mergeCell ref="V3:Y3"/>
    <mergeCell ref="E1:E4"/>
    <mergeCell ref="F1:Y1"/>
    <mergeCell ref="F2:J2"/>
    <mergeCell ref="K2:R2"/>
    <mergeCell ref="S2:U2"/>
    <mergeCell ref="V2:Y2"/>
    <mergeCell ref="F3:J3"/>
    <mergeCell ref="K3:R3"/>
  </mergeCells>
  <pageMargins left="0.70866141732283472" right="0.70866141732283472" top="0" bottom="0" header="0.31496062992125984" footer="0.31496062992125984"/>
  <pageSetup paperSize="9" scale="2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9"/>
  <sheetViews>
    <sheetView topLeftCell="A18" zoomScale="60" zoomScaleNormal="60" workbookViewId="0">
      <selection activeCell="AA29" sqref="AA29:AG29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25" width="9.140625" style="1"/>
    <col min="26" max="72" width="9.140625" style="31"/>
    <col min="73" max="16384" width="9.140625" style="1"/>
  </cols>
  <sheetData>
    <row r="1" spans="1:72" ht="78.75" customHeight="1" x14ac:dyDescent="0.25">
      <c r="A1" s="128" t="s">
        <v>29</v>
      </c>
      <c r="B1" s="130" t="s">
        <v>28</v>
      </c>
      <c r="C1" s="132" t="s">
        <v>27</v>
      </c>
      <c r="D1" s="132" t="s">
        <v>26</v>
      </c>
      <c r="E1" s="133" t="s">
        <v>31</v>
      </c>
      <c r="F1" s="121" t="s">
        <v>25</v>
      </c>
      <c r="G1" s="121"/>
      <c r="H1" s="121"/>
      <c r="I1" s="121"/>
      <c r="J1" s="121"/>
      <c r="K1" s="121" t="s">
        <v>24</v>
      </c>
      <c r="L1" s="121"/>
      <c r="M1" s="121"/>
      <c r="N1" s="121"/>
      <c r="O1" s="121"/>
      <c r="P1" s="121"/>
      <c r="Q1" s="121"/>
      <c r="R1" s="121"/>
      <c r="S1" s="121" t="s">
        <v>23</v>
      </c>
      <c r="T1" s="121"/>
      <c r="U1" s="121"/>
      <c r="V1" s="121" t="s">
        <v>22</v>
      </c>
      <c r="W1" s="121"/>
      <c r="X1" s="121"/>
      <c r="Y1" s="121"/>
    </row>
    <row r="2" spans="1:72" ht="15.75" customHeight="1" x14ac:dyDescent="0.25">
      <c r="A2" s="129"/>
      <c r="B2" s="131"/>
      <c r="C2" s="132"/>
      <c r="D2" s="132"/>
      <c r="E2" s="143"/>
      <c r="F2" s="122" t="s">
        <v>20</v>
      </c>
      <c r="G2" s="122"/>
      <c r="H2" s="122"/>
      <c r="I2" s="122"/>
      <c r="J2" s="122"/>
      <c r="K2" s="122" t="s">
        <v>20</v>
      </c>
      <c r="L2" s="122"/>
      <c r="M2" s="122"/>
      <c r="N2" s="122"/>
      <c r="O2" s="122"/>
      <c r="P2" s="122"/>
      <c r="Q2" s="122"/>
      <c r="R2" s="122"/>
      <c r="S2" s="122" t="s">
        <v>20</v>
      </c>
      <c r="T2" s="122"/>
      <c r="U2" s="122"/>
      <c r="V2" s="122" t="s">
        <v>20</v>
      </c>
      <c r="W2" s="122"/>
      <c r="X2" s="122"/>
      <c r="Y2" s="122"/>
    </row>
    <row r="3" spans="1:72" ht="173.25" customHeight="1" x14ac:dyDescent="0.25">
      <c r="A3" s="7"/>
      <c r="B3" s="6"/>
      <c r="C3" s="5"/>
      <c r="D3" s="5"/>
      <c r="E3" s="144"/>
      <c r="F3" s="9" t="s">
        <v>6</v>
      </c>
      <c r="G3" s="8" t="s">
        <v>19</v>
      </c>
      <c r="H3" s="8" t="s">
        <v>16</v>
      </c>
      <c r="I3" s="8" t="s">
        <v>18</v>
      </c>
      <c r="J3" s="8" t="s">
        <v>17</v>
      </c>
      <c r="K3" s="9" t="s">
        <v>6</v>
      </c>
      <c r="L3" s="8" t="s">
        <v>13</v>
      </c>
      <c r="M3" s="8" t="s">
        <v>10</v>
      </c>
      <c r="N3" s="8" t="s">
        <v>11</v>
      </c>
      <c r="O3" s="8" t="s">
        <v>15</v>
      </c>
      <c r="P3" s="8" t="s">
        <v>12</v>
      </c>
      <c r="Q3" s="8" t="s">
        <v>14</v>
      </c>
      <c r="R3" s="8" t="s">
        <v>9</v>
      </c>
      <c r="S3" s="9" t="s">
        <v>6</v>
      </c>
      <c r="T3" s="8" t="s">
        <v>7</v>
      </c>
      <c r="U3" s="8" t="s">
        <v>8</v>
      </c>
      <c r="V3" s="9" t="s">
        <v>6</v>
      </c>
      <c r="W3" s="8" t="s">
        <v>3</v>
      </c>
      <c r="X3" s="8" t="s">
        <v>4</v>
      </c>
      <c r="Y3" s="8" t="s">
        <v>5</v>
      </c>
    </row>
    <row r="4" spans="1:72" ht="15.75" x14ac:dyDescent="0.25">
      <c r="A4" s="7"/>
      <c r="B4" s="6"/>
      <c r="C4" s="5"/>
      <c r="D4" s="5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72" s="16" customFormat="1" ht="78.75" x14ac:dyDescent="0.25">
      <c r="A5" s="19">
        <v>1</v>
      </c>
      <c r="B5" s="19" t="s">
        <v>1244</v>
      </c>
      <c r="C5" s="19" t="s">
        <v>1245</v>
      </c>
      <c r="D5" s="66">
        <v>8504000780</v>
      </c>
      <c r="E5" s="62">
        <v>136.0744</v>
      </c>
      <c r="F5" s="62">
        <v>33.729600000000005</v>
      </c>
      <c r="G5" s="62">
        <v>8.1486000000000001</v>
      </c>
      <c r="H5" s="62">
        <v>8.4459</v>
      </c>
      <c r="I5" s="62">
        <v>8.6216000000000008</v>
      </c>
      <c r="J5" s="62">
        <v>8.5135000000000005</v>
      </c>
      <c r="K5" s="62">
        <v>59.587999999999994</v>
      </c>
      <c r="L5" s="62">
        <v>8.2364999999999995</v>
      </c>
      <c r="M5" s="62">
        <v>8.8513999999999999</v>
      </c>
      <c r="N5" s="62">
        <v>8.5541</v>
      </c>
      <c r="O5" s="62">
        <v>8.4730000000000008</v>
      </c>
      <c r="P5" s="62">
        <v>9.1891999999999996</v>
      </c>
      <c r="Q5" s="62">
        <v>8.2568000000000001</v>
      </c>
      <c r="R5" s="62">
        <v>8.0269999999999992</v>
      </c>
      <c r="S5" s="62">
        <v>17.216200000000001</v>
      </c>
      <c r="T5" s="62">
        <v>8.6486000000000001</v>
      </c>
      <c r="U5" s="62">
        <v>8.5676000000000005</v>
      </c>
      <c r="V5" s="62">
        <v>25.540599999999998</v>
      </c>
      <c r="W5" s="62">
        <v>8.2837999999999994</v>
      </c>
      <c r="X5" s="62">
        <v>8.5676000000000005</v>
      </c>
      <c r="Y5" s="62">
        <v>8.6891999999999996</v>
      </c>
      <c r="Z5" s="31"/>
      <c r="AA5" s="31">
        <f>AVERAGE(AB5:AC5)</f>
        <v>0.86081000000000008</v>
      </c>
      <c r="AB5" s="31">
        <f>ABS(T5/10)</f>
        <v>0.86485999999999996</v>
      </c>
      <c r="AC5" s="31">
        <f>ABS(U5/10)</f>
        <v>0.85676000000000008</v>
      </c>
      <c r="AD5" s="31">
        <f>AVERAGE(AE5:AG5)</f>
        <v>0.8513533333333333</v>
      </c>
      <c r="AE5" s="31">
        <f>ABS(W5/10)</f>
        <v>0.82837999999999989</v>
      </c>
      <c r="AF5" s="31">
        <f>ABS(X5/10)</f>
        <v>0.85676000000000008</v>
      </c>
      <c r="AG5" s="31">
        <f>ABS(Y5/10)</f>
        <v>0.86891999999999991</v>
      </c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</row>
    <row r="6" spans="1:72" s="27" customFormat="1" ht="63" x14ac:dyDescent="0.25">
      <c r="A6" s="19">
        <v>2</v>
      </c>
      <c r="B6" s="19" t="s">
        <v>1246</v>
      </c>
      <c r="C6" s="19" t="s">
        <v>1247</v>
      </c>
      <c r="D6" s="66">
        <v>8504001520</v>
      </c>
      <c r="E6" s="62">
        <v>134.40129999999999</v>
      </c>
      <c r="F6" s="62">
        <v>33.831000000000003</v>
      </c>
      <c r="G6" s="62">
        <v>8.1830999999999996</v>
      </c>
      <c r="H6" s="62">
        <v>8.4648000000000003</v>
      </c>
      <c r="I6" s="62">
        <v>8.6056000000000008</v>
      </c>
      <c r="J6" s="62">
        <v>8.5775000000000006</v>
      </c>
      <c r="K6" s="62">
        <v>57.598499999999994</v>
      </c>
      <c r="L6" s="62">
        <v>8.0351999999999997</v>
      </c>
      <c r="M6" s="62">
        <v>8.4224999999999994</v>
      </c>
      <c r="N6" s="62">
        <v>8.2957999999999998</v>
      </c>
      <c r="O6" s="62">
        <v>7.9154999999999998</v>
      </c>
      <c r="P6" s="62">
        <v>8.7887000000000004</v>
      </c>
      <c r="Q6" s="62">
        <v>8.1408000000000005</v>
      </c>
      <c r="R6" s="62">
        <v>8</v>
      </c>
      <c r="S6" s="62">
        <v>17.4085</v>
      </c>
      <c r="T6" s="62">
        <v>8.6620000000000008</v>
      </c>
      <c r="U6" s="62">
        <v>8.7464999999999993</v>
      </c>
      <c r="V6" s="62">
        <v>25.563299999999998</v>
      </c>
      <c r="W6" s="62">
        <v>8.1690000000000005</v>
      </c>
      <c r="X6" s="62">
        <v>8.6056000000000008</v>
      </c>
      <c r="Y6" s="62">
        <v>8.7887000000000004</v>
      </c>
      <c r="Z6" s="31"/>
      <c r="AA6" s="31">
        <f t="shared" ref="AA6:AA28" si="0">AVERAGE(AB6:AC6)</f>
        <v>0.870425</v>
      </c>
      <c r="AB6" s="31">
        <f t="shared" ref="AB6:AB28" si="1">ABS(T6/10)</f>
        <v>0.86620000000000008</v>
      </c>
      <c r="AC6" s="31">
        <f t="shared" ref="AC6:AC28" si="2">ABS(U6/10)</f>
        <v>0.87464999999999993</v>
      </c>
      <c r="AD6" s="31">
        <f t="shared" ref="AD6:AD28" si="3">AVERAGE(AE6:AG6)</f>
        <v>0.85211000000000003</v>
      </c>
      <c r="AE6" s="31">
        <f t="shared" ref="AE6:AE28" si="4">ABS(W6/10)</f>
        <v>0.81690000000000007</v>
      </c>
      <c r="AF6" s="31">
        <f t="shared" ref="AF6:AF28" si="5">ABS(X6/10)</f>
        <v>0.8605600000000001</v>
      </c>
      <c r="AG6" s="31">
        <f t="shared" ref="AG6:AG28" si="6">ABS(Y6/10)</f>
        <v>0.87887000000000004</v>
      </c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</row>
    <row r="7" spans="1:72" s="16" customFormat="1" ht="78.75" x14ac:dyDescent="0.25">
      <c r="A7" s="19">
        <v>3</v>
      </c>
      <c r="B7" s="19" t="s">
        <v>1248</v>
      </c>
      <c r="C7" s="19" t="s">
        <v>1249</v>
      </c>
      <c r="D7" s="66">
        <v>8504001537</v>
      </c>
      <c r="E7" s="62">
        <v>133.72379999999998</v>
      </c>
      <c r="F7" s="62">
        <v>33.153500000000001</v>
      </c>
      <c r="G7" s="62">
        <v>8.1882999999999999</v>
      </c>
      <c r="H7" s="62">
        <v>8.3528000000000002</v>
      </c>
      <c r="I7" s="62">
        <v>8.3839000000000006</v>
      </c>
      <c r="J7" s="62">
        <v>8.2285000000000004</v>
      </c>
      <c r="K7" s="62">
        <v>57.791600000000003</v>
      </c>
      <c r="L7" s="62">
        <v>8.1334999999999997</v>
      </c>
      <c r="M7" s="62">
        <v>8.2048000000000005</v>
      </c>
      <c r="N7" s="62">
        <v>8.3143999999999991</v>
      </c>
      <c r="O7" s="62">
        <v>8.2997999999999994</v>
      </c>
      <c r="P7" s="62">
        <v>8.5631000000000004</v>
      </c>
      <c r="Q7" s="62">
        <v>8.4368999999999996</v>
      </c>
      <c r="R7" s="62">
        <v>7.8391000000000002</v>
      </c>
      <c r="S7" s="62">
        <v>17.1023</v>
      </c>
      <c r="T7" s="62">
        <v>8.5356000000000005</v>
      </c>
      <c r="U7" s="62">
        <v>8.5667000000000009</v>
      </c>
      <c r="V7" s="62">
        <v>25.676400000000001</v>
      </c>
      <c r="W7" s="62">
        <v>8.2925000000000004</v>
      </c>
      <c r="X7" s="62">
        <v>8.5611999999999995</v>
      </c>
      <c r="Y7" s="62">
        <v>8.8226999999999993</v>
      </c>
      <c r="Z7" s="31"/>
      <c r="AA7" s="31">
        <f t="shared" si="0"/>
        <v>0.85511500000000007</v>
      </c>
      <c r="AB7" s="31">
        <f t="shared" si="1"/>
        <v>0.8535600000000001</v>
      </c>
      <c r="AC7" s="31">
        <f t="shared" si="2"/>
        <v>0.85667000000000004</v>
      </c>
      <c r="AD7" s="31">
        <f t="shared" si="3"/>
        <v>0.85587999999999997</v>
      </c>
      <c r="AE7" s="31">
        <f t="shared" si="4"/>
        <v>0.82925000000000004</v>
      </c>
      <c r="AF7" s="31">
        <f t="shared" si="5"/>
        <v>0.85611999999999999</v>
      </c>
      <c r="AG7" s="31">
        <f t="shared" si="6"/>
        <v>0.88226999999999989</v>
      </c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</row>
    <row r="8" spans="1:72" s="27" customFormat="1" ht="78.75" x14ac:dyDescent="0.25">
      <c r="A8" s="19">
        <v>4</v>
      </c>
      <c r="B8" s="19" t="s">
        <v>1250</v>
      </c>
      <c r="C8" s="19" t="s">
        <v>1251</v>
      </c>
      <c r="D8" s="66">
        <v>8504001544</v>
      </c>
      <c r="E8" s="62">
        <v>108.8484</v>
      </c>
      <c r="F8" s="62">
        <v>27.035800000000002</v>
      </c>
      <c r="G8" s="62">
        <v>6.3036000000000003</v>
      </c>
      <c r="H8" s="62">
        <v>6.9375</v>
      </c>
      <c r="I8" s="62">
        <v>6.8304</v>
      </c>
      <c r="J8" s="62">
        <v>6.9642999999999997</v>
      </c>
      <c r="K8" s="62">
        <v>47.651800000000001</v>
      </c>
      <c r="L8" s="62">
        <v>6.9285999999999994</v>
      </c>
      <c r="M8" s="62">
        <v>7.0713999999999997</v>
      </c>
      <c r="N8" s="62">
        <v>6.6963999999999997</v>
      </c>
      <c r="O8" s="62">
        <v>6.5088999999999997</v>
      </c>
      <c r="P8" s="62">
        <v>7.2142999999999997</v>
      </c>
      <c r="Q8" s="62">
        <v>6.7142999999999997</v>
      </c>
      <c r="R8" s="62">
        <v>6.5179</v>
      </c>
      <c r="S8" s="62">
        <v>14.4465</v>
      </c>
      <c r="T8" s="62">
        <v>6.9554</v>
      </c>
      <c r="U8" s="62">
        <v>7.4911000000000003</v>
      </c>
      <c r="V8" s="62">
        <v>19.714300000000001</v>
      </c>
      <c r="W8" s="62">
        <v>7.3125</v>
      </c>
      <c r="X8" s="62">
        <v>7.0625</v>
      </c>
      <c r="Y8" s="62">
        <v>5.3392999999999997</v>
      </c>
      <c r="Z8" s="31"/>
      <c r="AA8" s="31">
        <f t="shared" si="0"/>
        <v>0.72232500000000011</v>
      </c>
      <c r="AB8" s="31">
        <f t="shared" si="1"/>
        <v>0.69554000000000005</v>
      </c>
      <c r="AC8" s="31">
        <f t="shared" si="2"/>
        <v>0.74911000000000005</v>
      </c>
      <c r="AD8" s="31">
        <f t="shared" si="3"/>
        <v>0.6571433333333333</v>
      </c>
      <c r="AE8" s="31">
        <f t="shared" si="4"/>
        <v>0.73124999999999996</v>
      </c>
      <c r="AF8" s="31">
        <f t="shared" si="5"/>
        <v>0.70625000000000004</v>
      </c>
      <c r="AG8" s="31">
        <f t="shared" si="6"/>
        <v>0.53393000000000002</v>
      </c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</row>
    <row r="9" spans="1:72" s="27" customFormat="1" ht="78.75" x14ac:dyDescent="0.25">
      <c r="A9" s="19">
        <v>5</v>
      </c>
      <c r="B9" s="19" t="s">
        <v>1210</v>
      </c>
      <c r="C9" s="19" t="s">
        <v>1211</v>
      </c>
      <c r="D9" s="66">
        <v>8504001551</v>
      </c>
      <c r="E9" s="62">
        <v>138.85045</v>
      </c>
      <c r="F9" s="62">
        <v>34.413800000000002</v>
      </c>
      <c r="G9" s="62">
        <v>8.5402000000000005</v>
      </c>
      <c r="H9" s="62">
        <v>8.6437000000000008</v>
      </c>
      <c r="I9" s="62">
        <v>8.5861999999999998</v>
      </c>
      <c r="J9" s="62">
        <v>8.6437000000000008</v>
      </c>
      <c r="K9" s="62">
        <v>60.448149999999998</v>
      </c>
      <c r="L9" s="62">
        <v>8.6436500000000009</v>
      </c>
      <c r="M9" s="62">
        <v>8.6321999999999992</v>
      </c>
      <c r="N9" s="62">
        <v>8.7470999999999997</v>
      </c>
      <c r="O9" s="62">
        <v>8.3908000000000005</v>
      </c>
      <c r="P9" s="62">
        <v>8.7585999999999995</v>
      </c>
      <c r="Q9" s="62">
        <v>8.7700999999999993</v>
      </c>
      <c r="R9" s="62">
        <v>8.5056999999999992</v>
      </c>
      <c r="S9" s="62">
        <v>17.333400000000001</v>
      </c>
      <c r="T9" s="62">
        <v>8.6437000000000008</v>
      </c>
      <c r="U9" s="62">
        <v>8.6897000000000002</v>
      </c>
      <c r="V9" s="62">
        <v>26.655100000000001</v>
      </c>
      <c r="W9" s="62">
        <v>8.7470999999999997</v>
      </c>
      <c r="X9" s="62">
        <v>8.7815999999999992</v>
      </c>
      <c r="Y9" s="62">
        <v>9.1264000000000003</v>
      </c>
      <c r="Z9" s="31"/>
      <c r="AA9" s="31">
        <f t="shared" si="0"/>
        <v>0.86667000000000005</v>
      </c>
      <c r="AB9" s="31">
        <f t="shared" si="1"/>
        <v>0.86437000000000008</v>
      </c>
      <c r="AC9" s="31">
        <f t="shared" si="2"/>
        <v>0.86897000000000002</v>
      </c>
      <c r="AD9" s="31">
        <f t="shared" si="3"/>
        <v>0.88850333333333331</v>
      </c>
      <c r="AE9" s="31">
        <f t="shared" si="4"/>
        <v>0.87470999999999999</v>
      </c>
      <c r="AF9" s="31">
        <f t="shared" si="5"/>
        <v>0.87815999999999994</v>
      </c>
      <c r="AG9" s="31">
        <f t="shared" si="6"/>
        <v>0.91264000000000001</v>
      </c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</row>
    <row r="10" spans="1:72" s="2" customFormat="1" ht="78.75" x14ac:dyDescent="0.25">
      <c r="A10" s="19">
        <v>6</v>
      </c>
      <c r="B10" s="19" t="s">
        <v>1252</v>
      </c>
      <c r="C10" s="19" t="s">
        <v>1253</v>
      </c>
      <c r="D10" s="66">
        <v>8504001576</v>
      </c>
      <c r="E10" s="62">
        <v>92.874950000000013</v>
      </c>
      <c r="F10" s="62">
        <v>24.972100000000001</v>
      </c>
      <c r="G10" s="62">
        <v>6.0833000000000004</v>
      </c>
      <c r="H10" s="62">
        <v>6.4722</v>
      </c>
      <c r="I10" s="62">
        <v>6.5833000000000004</v>
      </c>
      <c r="J10" s="62">
        <v>5.8333000000000004</v>
      </c>
      <c r="K10" s="62">
        <v>37.208350000000003</v>
      </c>
      <c r="L10" s="62">
        <v>5.3194499999999998</v>
      </c>
      <c r="M10" s="62">
        <v>5.9722</v>
      </c>
      <c r="N10" s="62">
        <v>6.0556000000000001</v>
      </c>
      <c r="O10" s="62">
        <v>5.5</v>
      </c>
      <c r="P10" s="62">
        <v>5.8611000000000004</v>
      </c>
      <c r="Q10" s="62">
        <v>5.0833000000000004</v>
      </c>
      <c r="R10" s="62">
        <v>3.4167000000000001</v>
      </c>
      <c r="S10" s="62">
        <v>12.9445</v>
      </c>
      <c r="T10" s="62">
        <v>6.5278</v>
      </c>
      <c r="U10" s="62">
        <v>6.4166999999999996</v>
      </c>
      <c r="V10" s="62">
        <v>17.75</v>
      </c>
      <c r="W10" s="62">
        <v>5.1666999999999996</v>
      </c>
      <c r="X10" s="62">
        <v>6.3888999999999996</v>
      </c>
      <c r="Y10" s="62">
        <v>6.1943999999999999</v>
      </c>
      <c r="Z10" s="31"/>
      <c r="AA10" s="31">
        <f t="shared" si="0"/>
        <v>0.64722499999999994</v>
      </c>
      <c r="AB10" s="31">
        <f t="shared" si="1"/>
        <v>0.65278000000000003</v>
      </c>
      <c r="AC10" s="31">
        <f t="shared" si="2"/>
        <v>0.64166999999999996</v>
      </c>
      <c r="AD10" s="31">
        <f t="shared" si="3"/>
        <v>0.59166666666666667</v>
      </c>
      <c r="AE10" s="31">
        <f t="shared" si="4"/>
        <v>0.51666999999999996</v>
      </c>
      <c r="AF10" s="31">
        <f t="shared" si="5"/>
        <v>0.63888999999999996</v>
      </c>
      <c r="AG10" s="31">
        <f t="shared" si="6"/>
        <v>0.61943999999999999</v>
      </c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</row>
    <row r="11" spans="1:72" s="2" customFormat="1" ht="63" x14ac:dyDescent="0.25">
      <c r="A11" s="19">
        <v>7</v>
      </c>
      <c r="B11" s="19" t="s">
        <v>1238</v>
      </c>
      <c r="C11" s="19" t="s">
        <v>1239</v>
      </c>
      <c r="D11" s="66">
        <v>8504001600</v>
      </c>
      <c r="E11" s="62">
        <v>120.58154999999999</v>
      </c>
      <c r="F11" s="62">
        <v>30.932700000000001</v>
      </c>
      <c r="G11" s="62">
        <v>7.4615</v>
      </c>
      <c r="H11" s="62">
        <v>7.9135</v>
      </c>
      <c r="I11" s="62">
        <v>7.9711999999999996</v>
      </c>
      <c r="J11" s="62">
        <v>7.5865</v>
      </c>
      <c r="K11" s="62">
        <v>51.927749999999996</v>
      </c>
      <c r="L11" s="62">
        <v>6.5432500000000005</v>
      </c>
      <c r="M11" s="62">
        <v>8.1346000000000007</v>
      </c>
      <c r="N11" s="62">
        <v>7.9038000000000004</v>
      </c>
      <c r="O11" s="62">
        <v>7.1345999999999998</v>
      </c>
      <c r="P11" s="62">
        <v>7.9326999999999996</v>
      </c>
      <c r="Q11" s="62">
        <v>6.8941999999999997</v>
      </c>
      <c r="R11" s="62">
        <v>7.3845999999999998</v>
      </c>
      <c r="S11" s="62">
        <v>15.9519</v>
      </c>
      <c r="T11" s="62">
        <v>7.6730999999999998</v>
      </c>
      <c r="U11" s="62">
        <v>8.2788000000000004</v>
      </c>
      <c r="V11" s="62">
        <v>21.769199999999998</v>
      </c>
      <c r="W11" s="62">
        <v>6.4904000000000002</v>
      </c>
      <c r="X11" s="62">
        <v>7.8269000000000002</v>
      </c>
      <c r="Y11" s="62">
        <v>7.4519000000000002</v>
      </c>
      <c r="Z11" s="31"/>
      <c r="AA11" s="31">
        <f t="shared" si="0"/>
        <v>0.79759500000000005</v>
      </c>
      <c r="AB11" s="31">
        <f t="shared" si="1"/>
        <v>0.76730999999999994</v>
      </c>
      <c r="AC11" s="31">
        <f t="shared" si="2"/>
        <v>0.82788000000000006</v>
      </c>
      <c r="AD11" s="31">
        <f t="shared" si="3"/>
        <v>0.72563999999999995</v>
      </c>
      <c r="AE11" s="31">
        <f t="shared" si="4"/>
        <v>0.64904000000000006</v>
      </c>
      <c r="AF11" s="31">
        <f t="shared" si="5"/>
        <v>0.78269</v>
      </c>
      <c r="AG11" s="31">
        <f t="shared" si="6"/>
        <v>0.74519000000000002</v>
      </c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</row>
    <row r="12" spans="1:72" s="2" customFormat="1" ht="63" x14ac:dyDescent="0.25">
      <c r="A12" s="19">
        <v>8</v>
      </c>
      <c r="B12" s="19" t="s">
        <v>1240</v>
      </c>
      <c r="C12" s="19" t="s">
        <v>1241</v>
      </c>
      <c r="D12" s="66">
        <v>8504001625</v>
      </c>
      <c r="E12" s="62">
        <v>123.67095</v>
      </c>
      <c r="F12" s="62">
        <v>31.128300000000003</v>
      </c>
      <c r="G12" s="62">
        <v>7.5385</v>
      </c>
      <c r="H12" s="62">
        <v>7.8120000000000003</v>
      </c>
      <c r="I12" s="62">
        <v>7.9230999999999998</v>
      </c>
      <c r="J12" s="62">
        <v>7.8547000000000002</v>
      </c>
      <c r="K12" s="62">
        <v>52.918750000000003</v>
      </c>
      <c r="L12" s="62">
        <v>7.0042500000000008</v>
      </c>
      <c r="M12" s="62">
        <v>7.6238999999999999</v>
      </c>
      <c r="N12" s="62">
        <v>7.8120000000000003</v>
      </c>
      <c r="O12" s="62">
        <v>7.5385</v>
      </c>
      <c r="P12" s="62">
        <v>7.8547000000000002</v>
      </c>
      <c r="Q12" s="62">
        <v>7.7350000000000003</v>
      </c>
      <c r="R12" s="62">
        <v>7.3503999999999996</v>
      </c>
      <c r="S12" s="62">
        <v>16.162399999999998</v>
      </c>
      <c r="T12" s="62">
        <v>8.0684000000000005</v>
      </c>
      <c r="U12" s="62">
        <v>8.0939999999999994</v>
      </c>
      <c r="V12" s="62">
        <v>23.461500000000001</v>
      </c>
      <c r="W12" s="62">
        <v>7.0342000000000002</v>
      </c>
      <c r="X12" s="62">
        <v>8.0939999999999994</v>
      </c>
      <c r="Y12" s="62">
        <v>8.3332999999999995</v>
      </c>
      <c r="Z12" s="31"/>
      <c r="AA12" s="31">
        <f t="shared" si="0"/>
        <v>0.80811999999999995</v>
      </c>
      <c r="AB12" s="31">
        <f t="shared" si="1"/>
        <v>0.80684</v>
      </c>
      <c r="AC12" s="31">
        <f t="shared" si="2"/>
        <v>0.8093999999999999</v>
      </c>
      <c r="AD12" s="31">
        <f t="shared" si="3"/>
        <v>0.78204999999999991</v>
      </c>
      <c r="AE12" s="31">
        <f t="shared" si="4"/>
        <v>0.70342000000000005</v>
      </c>
      <c r="AF12" s="31">
        <f t="shared" si="5"/>
        <v>0.8093999999999999</v>
      </c>
      <c r="AG12" s="31">
        <f t="shared" si="6"/>
        <v>0.8333299999999999</v>
      </c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</row>
    <row r="13" spans="1:72" s="2" customFormat="1" ht="78.75" x14ac:dyDescent="0.25">
      <c r="A13" s="19">
        <v>9</v>
      </c>
      <c r="B13" s="19" t="s">
        <v>1242</v>
      </c>
      <c r="C13" s="19" t="s">
        <v>1243</v>
      </c>
      <c r="D13" s="66">
        <v>8504001632</v>
      </c>
      <c r="E13" s="62">
        <v>142.98439999999999</v>
      </c>
      <c r="F13" s="62">
        <v>35.604099999999995</v>
      </c>
      <c r="G13" s="62">
        <v>8.8229000000000006</v>
      </c>
      <c r="H13" s="62">
        <v>8.8957999999999995</v>
      </c>
      <c r="I13" s="62">
        <v>9.0520999999999994</v>
      </c>
      <c r="J13" s="62">
        <v>8.8332999999999995</v>
      </c>
      <c r="K13" s="62">
        <v>62.2136</v>
      </c>
      <c r="L13" s="62">
        <v>8.5469000000000008</v>
      </c>
      <c r="M13" s="62">
        <v>8.75</v>
      </c>
      <c r="N13" s="62">
        <v>8.9479000000000006</v>
      </c>
      <c r="O13" s="62">
        <v>8.9167000000000005</v>
      </c>
      <c r="P13" s="62">
        <v>9.2917000000000005</v>
      </c>
      <c r="Q13" s="62">
        <v>9.0729000000000006</v>
      </c>
      <c r="R13" s="62">
        <v>8.6875</v>
      </c>
      <c r="S13" s="62">
        <v>18.1875</v>
      </c>
      <c r="T13" s="62">
        <v>8.9582999999999995</v>
      </c>
      <c r="U13" s="62">
        <v>9.2292000000000005</v>
      </c>
      <c r="V13" s="62">
        <v>26.979199999999999</v>
      </c>
      <c r="W13" s="62">
        <v>8.5937999999999999</v>
      </c>
      <c r="X13" s="62">
        <v>9.0729000000000006</v>
      </c>
      <c r="Y13" s="62">
        <v>9.3125</v>
      </c>
      <c r="Z13" s="31"/>
      <c r="AA13" s="31">
        <f t="shared" si="0"/>
        <v>0.90937500000000004</v>
      </c>
      <c r="AB13" s="31">
        <f t="shared" si="1"/>
        <v>0.8958299999999999</v>
      </c>
      <c r="AC13" s="31">
        <f t="shared" si="2"/>
        <v>0.92292000000000007</v>
      </c>
      <c r="AD13" s="31">
        <f t="shared" si="3"/>
        <v>0.89930666666666659</v>
      </c>
      <c r="AE13" s="31">
        <f t="shared" si="4"/>
        <v>0.85938000000000003</v>
      </c>
      <c r="AF13" s="31">
        <f t="shared" si="5"/>
        <v>0.90729000000000004</v>
      </c>
      <c r="AG13" s="31">
        <f t="shared" si="6"/>
        <v>0.93125000000000002</v>
      </c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</row>
    <row r="14" spans="1:72" s="2" customFormat="1" ht="78.75" x14ac:dyDescent="0.25">
      <c r="A14" s="19">
        <v>10</v>
      </c>
      <c r="B14" s="19" t="s">
        <v>1214</v>
      </c>
      <c r="C14" s="19" t="s">
        <v>1215</v>
      </c>
      <c r="D14" s="66">
        <v>8504001640</v>
      </c>
      <c r="E14" s="62">
        <v>128.68349999999998</v>
      </c>
      <c r="F14" s="62">
        <v>31.678900000000002</v>
      </c>
      <c r="G14" s="62">
        <v>7.5688000000000004</v>
      </c>
      <c r="H14" s="62">
        <v>7.9082999999999997</v>
      </c>
      <c r="I14" s="62">
        <v>8.2477</v>
      </c>
      <c r="J14" s="62">
        <v>7.9541000000000004</v>
      </c>
      <c r="K14" s="62">
        <v>56.178899999999999</v>
      </c>
      <c r="L14" s="62">
        <v>7.6743000000000006</v>
      </c>
      <c r="M14" s="62">
        <v>8.2751999999999999</v>
      </c>
      <c r="N14" s="62">
        <v>7.9817</v>
      </c>
      <c r="O14" s="62">
        <v>7.7064000000000004</v>
      </c>
      <c r="P14" s="62">
        <v>8.5228999999999999</v>
      </c>
      <c r="Q14" s="62">
        <v>8.0825999999999993</v>
      </c>
      <c r="R14" s="62">
        <v>7.9358000000000004</v>
      </c>
      <c r="S14" s="62">
        <v>16.807300000000001</v>
      </c>
      <c r="T14" s="62">
        <v>8.4128000000000007</v>
      </c>
      <c r="U14" s="62">
        <v>8.3945000000000007</v>
      </c>
      <c r="V14" s="62">
        <v>24.0184</v>
      </c>
      <c r="W14" s="62">
        <v>7.5872000000000002</v>
      </c>
      <c r="X14" s="62">
        <v>8.2385000000000002</v>
      </c>
      <c r="Y14" s="62">
        <v>8.1927000000000003</v>
      </c>
      <c r="Z14" s="31"/>
      <c r="AA14" s="31">
        <f t="shared" si="0"/>
        <v>0.84036500000000003</v>
      </c>
      <c r="AB14" s="31">
        <f t="shared" si="1"/>
        <v>0.84128000000000003</v>
      </c>
      <c r="AC14" s="31">
        <f t="shared" si="2"/>
        <v>0.83945000000000003</v>
      </c>
      <c r="AD14" s="31">
        <f t="shared" si="3"/>
        <v>0.80061333333333329</v>
      </c>
      <c r="AE14" s="31">
        <f t="shared" si="4"/>
        <v>0.75872000000000006</v>
      </c>
      <c r="AF14" s="31">
        <f t="shared" si="5"/>
        <v>0.82384999999999997</v>
      </c>
      <c r="AG14" s="31">
        <f t="shared" si="6"/>
        <v>0.81927000000000005</v>
      </c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</row>
    <row r="15" spans="1:72" s="2" customFormat="1" ht="78.75" x14ac:dyDescent="0.25">
      <c r="A15" s="19">
        <v>11</v>
      </c>
      <c r="B15" s="28" t="s">
        <v>1216</v>
      </c>
      <c r="C15" s="28" t="s">
        <v>1217</v>
      </c>
      <c r="D15" s="65">
        <v>8504002971</v>
      </c>
      <c r="E15" s="63">
        <v>140.44329999999999</v>
      </c>
      <c r="F15" s="63">
        <v>37.674099999999996</v>
      </c>
      <c r="G15" s="63">
        <v>9.4162999999999997</v>
      </c>
      <c r="H15" s="63">
        <v>9.3529</v>
      </c>
      <c r="I15" s="63">
        <v>9.4434000000000005</v>
      </c>
      <c r="J15" s="63">
        <v>9.4614999999999991</v>
      </c>
      <c r="K15" s="63">
        <v>59.357500000000002</v>
      </c>
      <c r="L15" s="63">
        <v>6.2353000000000005</v>
      </c>
      <c r="M15" s="63">
        <v>8.6289999999999996</v>
      </c>
      <c r="N15" s="63">
        <v>9.2035999999999998</v>
      </c>
      <c r="O15" s="63">
        <v>9.0090000000000003</v>
      </c>
      <c r="P15" s="63">
        <v>9.2353000000000005</v>
      </c>
      <c r="Q15" s="63">
        <v>8.1266999999999996</v>
      </c>
      <c r="R15" s="63">
        <v>8.9185999999999996</v>
      </c>
      <c r="S15" s="63">
        <v>19.307700000000001</v>
      </c>
      <c r="T15" s="63">
        <v>9.6516000000000002</v>
      </c>
      <c r="U15" s="63">
        <v>9.6561000000000003</v>
      </c>
      <c r="V15" s="63">
        <v>24.103999999999999</v>
      </c>
      <c r="W15" s="63">
        <v>5.0362</v>
      </c>
      <c r="X15" s="63">
        <v>9.4614999999999991</v>
      </c>
      <c r="Y15" s="63">
        <v>9.6062999999999992</v>
      </c>
      <c r="Z15" s="31"/>
      <c r="AA15" s="31">
        <f t="shared" si="0"/>
        <v>0.96538500000000005</v>
      </c>
      <c r="AB15" s="31">
        <f t="shared" si="1"/>
        <v>0.96516000000000002</v>
      </c>
      <c r="AC15" s="31">
        <f t="shared" si="2"/>
        <v>0.96561000000000008</v>
      </c>
      <c r="AD15" s="31">
        <f t="shared" si="3"/>
        <v>0.80346666666666666</v>
      </c>
      <c r="AE15" s="31">
        <f t="shared" si="4"/>
        <v>0.50361999999999996</v>
      </c>
      <c r="AF15" s="31">
        <f t="shared" si="5"/>
        <v>0.94614999999999994</v>
      </c>
      <c r="AG15" s="31">
        <f t="shared" si="6"/>
        <v>0.96062999999999987</v>
      </c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</row>
    <row r="16" spans="1:72" s="2" customFormat="1" ht="63" x14ac:dyDescent="0.25">
      <c r="A16" s="19">
        <v>12</v>
      </c>
      <c r="B16" s="28" t="s">
        <v>1218</v>
      </c>
      <c r="C16" s="28" t="s">
        <v>1219</v>
      </c>
      <c r="D16" s="65">
        <v>8504002989</v>
      </c>
      <c r="E16" s="63">
        <v>143.11940000000001</v>
      </c>
      <c r="F16" s="63">
        <v>35.508600000000001</v>
      </c>
      <c r="G16" s="63">
        <v>8.7303999999999995</v>
      </c>
      <c r="H16" s="63">
        <v>8.8391000000000002</v>
      </c>
      <c r="I16" s="63">
        <v>9.0304000000000002</v>
      </c>
      <c r="J16" s="63">
        <v>8.9086999999999996</v>
      </c>
      <c r="K16" s="63">
        <v>62.228200000000001</v>
      </c>
      <c r="L16" s="63">
        <v>8.7151999999999994</v>
      </c>
      <c r="M16" s="63">
        <v>8.8173999999999992</v>
      </c>
      <c r="N16" s="63">
        <v>8.9695999999999998</v>
      </c>
      <c r="O16" s="63">
        <v>8.9130000000000003</v>
      </c>
      <c r="P16" s="63">
        <v>9.0564999999999998</v>
      </c>
      <c r="Q16" s="63">
        <v>8.8216999999999999</v>
      </c>
      <c r="R16" s="63">
        <v>8.9347999999999992</v>
      </c>
      <c r="S16" s="63">
        <v>18.2608</v>
      </c>
      <c r="T16" s="63">
        <v>9.1303999999999998</v>
      </c>
      <c r="U16" s="63">
        <v>9.1303999999999998</v>
      </c>
      <c r="V16" s="63">
        <v>27.1218</v>
      </c>
      <c r="W16" s="63">
        <v>8.7870000000000008</v>
      </c>
      <c r="X16" s="63">
        <v>9.0739000000000001</v>
      </c>
      <c r="Y16" s="63">
        <v>9.2608999999999995</v>
      </c>
      <c r="Z16" s="31"/>
      <c r="AA16" s="31">
        <f t="shared" si="0"/>
        <v>0.91303999999999996</v>
      </c>
      <c r="AB16" s="31">
        <f t="shared" si="1"/>
        <v>0.91303999999999996</v>
      </c>
      <c r="AC16" s="31">
        <f t="shared" si="2"/>
        <v>0.91303999999999996</v>
      </c>
      <c r="AD16" s="31">
        <f t="shared" si="3"/>
        <v>0.90405999999999997</v>
      </c>
      <c r="AE16" s="31">
        <f t="shared" si="4"/>
        <v>0.87870000000000004</v>
      </c>
      <c r="AF16" s="31">
        <f t="shared" si="5"/>
        <v>0.90739000000000003</v>
      </c>
      <c r="AG16" s="31">
        <f t="shared" si="6"/>
        <v>0.92608999999999997</v>
      </c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</row>
    <row r="17" spans="1:72" s="2" customFormat="1" ht="63" x14ac:dyDescent="0.25">
      <c r="A17" s="19">
        <v>13</v>
      </c>
      <c r="B17" s="3" t="s">
        <v>1256</v>
      </c>
      <c r="C17" s="3" t="s">
        <v>1257</v>
      </c>
      <c r="D17" s="67">
        <v>8504002996</v>
      </c>
      <c r="E17" s="61">
        <v>147.46204999999998</v>
      </c>
      <c r="F17" s="61">
        <v>36.732299999999995</v>
      </c>
      <c r="G17" s="61">
        <v>9.1414000000000009</v>
      </c>
      <c r="H17" s="61">
        <v>9.2120999999999995</v>
      </c>
      <c r="I17" s="61">
        <v>9.2475000000000005</v>
      </c>
      <c r="J17" s="61">
        <v>9.1312999999999995</v>
      </c>
      <c r="K17" s="61">
        <v>63.906549999999996</v>
      </c>
      <c r="L17" s="61">
        <v>9.0227499999999985</v>
      </c>
      <c r="M17" s="61">
        <v>9.2373999999999992</v>
      </c>
      <c r="N17" s="61">
        <v>9.1919000000000004</v>
      </c>
      <c r="O17" s="61">
        <v>9.0152000000000001</v>
      </c>
      <c r="P17" s="61">
        <v>9.3332999999999995</v>
      </c>
      <c r="Q17" s="61">
        <v>9.1111000000000004</v>
      </c>
      <c r="R17" s="61">
        <v>8.9948999999999995</v>
      </c>
      <c r="S17" s="61">
        <v>18.929299999999998</v>
      </c>
      <c r="T17" s="61">
        <v>9.4393999999999991</v>
      </c>
      <c r="U17" s="61">
        <v>9.4899000000000004</v>
      </c>
      <c r="V17" s="61">
        <v>27.893900000000002</v>
      </c>
      <c r="W17" s="61">
        <v>9.1111000000000004</v>
      </c>
      <c r="X17" s="61">
        <v>9.298</v>
      </c>
      <c r="Y17" s="61">
        <v>9.4847999999999999</v>
      </c>
      <c r="Z17" s="31"/>
      <c r="AA17" s="31">
        <f t="shared" si="0"/>
        <v>0.94646499999999989</v>
      </c>
      <c r="AB17" s="31">
        <f t="shared" si="1"/>
        <v>0.94393999999999989</v>
      </c>
      <c r="AC17" s="31">
        <f t="shared" si="2"/>
        <v>0.94899</v>
      </c>
      <c r="AD17" s="31">
        <f t="shared" si="3"/>
        <v>0.92979666666666672</v>
      </c>
      <c r="AE17" s="31">
        <f t="shared" si="4"/>
        <v>0.91111000000000009</v>
      </c>
      <c r="AF17" s="31">
        <f t="shared" si="5"/>
        <v>0.92979999999999996</v>
      </c>
      <c r="AG17" s="31">
        <f t="shared" si="6"/>
        <v>0.94847999999999999</v>
      </c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</row>
    <row r="18" spans="1:72" s="2" customFormat="1" ht="63" x14ac:dyDescent="0.25">
      <c r="A18" s="19">
        <v>14</v>
      </c>
      <c r="B18" s="3" t="s">
        <v>1234</v>
      </c>
      <c r="C18" s="3" t="s">
        <v>1235</v>
      </c>
      <c r="D18" s="67">
        <v>8504003502</v>
      </c>
      <c r="E18" s="61">
        <v>143.58344999999997</v>
      </c>
      <c r="F18" s="61">
        <v>35.1111</v>
      </c>
      <c r="G18" s="61">
        <v>8.6667000000000005</v>
      </c>
      <c r="H18" s="61">
        <v>8.7777999999999992</v>
      </c>
      <c r="I18" s="61">
        <v>8.8332999999999995</v>
      </c>
      <c r="J18" s="61">
        <v>8.8332999999999995</v>
      </c>
      <c r="K18" s="61">
        <v>63.138949999999994</v>
      </c>
      <c r="L18" s="61">
        <v>8.9722499999999989</v>
      </c>
      <c r="M18" s="61">
        <v>8.9443999999999999</v>
      </c>
      <c r="N18" s="61">
        <v>9.2777999999999992</v>
      </c>
      <c r="O18" s="61">
        <v>8.8888999999999996</v>
      </c>
      <c r="P18" s="61">
        <v>9.1111000000000004</v>
      </c>
      <c r="Q18" s="61">
        <v>9.0556000000000001</v>
      </c>
      <c r="R18" s="61">
        <v>8.8888999999999996</v>
      </c>
      <c r="S18" s="61">
        <v>18.5</v>
      </c>
      <c r="T18" s="61">
        <v>9.3888999999999996</v>
      </c>
      <c r="U18" s="61">
        <v>9.1111000000000004</v>
      </c>
      <c r="V18" s="61">
        <v>26.833399999999997</v>
      </c>
      <c r="W18" s="61">
        <v>8.8888999999999996</v>
      </c>
      <c r="X18" s="61">
        <v>9.1667000000000005</v>
      </c>
      <c r="Y18" s="61">
        <v>8.7777999999999992</v>
      </c>
      <c r="Z18" s="31"/>
      <c r="AA18" s="31">
        <f t="shared" si="0"/>
        <v>0.92500000000000004</v>
      </c>
      <c r="AB18" s="31">
        <f t="shared" si="1"/>
        <v>0.93889</v>
      </c>
      <c r="AC18" s="31">
        <f t="shared" si="2"/>
        <v>0.91111000000000009</v>
      </c>
      <c r="AD18" s="31">
        <f t="shared" si="3"/>
        <v>0.89444666666666661</v>
      </c>
      <c r="AE18" s="31">
        <f t="shared" si="4"/>
        <v>0.88888999999999996</v>
      </c>
      <c r="AF18" s="31">
        <f t="shared" si="5"/>
        <v>0.9166700000000001</v>
      </c>
      <c r="AG18" s="31">
        <f t="shared" si="6"/>
        <v>0.87777999999999989</v>
      </c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</row>
    <row r="19" spans="1:72" s="16" customFormat="1" ht="63" x14ac:dyDescent="0.25">
      <c r="A19" s="19">
        <v>15</v>
      </c>
      <c r="B19" s="3" t="s">
        <v>1228</v>
      </c>
      <c r="C19" s="3" t="s">
        <v>1229</v>
      </c>
      <c r="D19" s="67">
        <v>8504003510</v>
      </c>
      <c r="E19" s="61">
        <v>156.4</v>
      </c>
      <c r="F19" s="61">
        <v>38.975000000000001</v>
      </c>
      <c r="G19" s="61">
        <v>9.75</v>
      </c>
      <c r="H19" s="61">
        <v>9.7249999999999996</v>
      </c>
      <c r="I19" s="61">
        <v>9.75</v>
      </c>
      <c r="J19" s="61">
        <v>9.75</v>
      </c>
      <c r="K19" s="61">
        <v>68.174999999999997</v>
      </c>
      <c r="L19" s="61">
        <v>9.6999999999999993</v>
      </c>
      <c r="M19" s="61">
        <v>9.75</v>
      </c>
      <c r="N19" s="61">
        <v>9.7249999999999996</v>
      </c>
      <c r="O19" s="61">
        <v>9.7750000000000004</v>
      </c>
      <c r="P19" s="61">
        <v>9.7750000000000004</v>
      </c>
      <c r="Q19" s="61">
        <v>9.6999999999999993</v>
      </c>
      <c r="R19" s="61">
        <v>9.75</v>
      </c>
      <c r="S19" s="61">
        <v>19.75</v>
      </c>
      <c r="T19" s="61">
        <v>9.9</v>
      </c>
      <c r="U19" s="61">
        <v>9.85</v>
      </c>
      <c r="V19" s="61">
        <v>29.5</v>
      </c>
      <c r="W19" s="61">
        <v>9.7750000000000004</v>
      </c>
      <c r="X19" s="61">
        <v>9.85</v>
      </c>
      <c r="Y19" s="61">
        <v>9.875</v>
      </c>
      <c r="Z19" s="31"/>
      <c r="AA19" s="31">
        <f t="shared" si="0"/>
        <v>0.98750000000000004</v>
      </c>
      <c r="AB19" s="31">
        <f t="shared" si="1"/>
        <v>0.99</v>
      </c>
      <c r="AC19" s="31">
        <f t="shared" si="2"/>
        <v>0.98499999999999999</v>
      </c>
      <c r="AD19" s="31">
        <f t="shared" si="3"/>
        <v>0.98333333333333339</v>
      </c>
      <c r="AE19" s="31">
        <f t="shared" si="4"/>
        <v>0.97750000000000004</v>
      </c>
      <c r="AF19" s="31">
        <f t="shared" si="5"/>
        <v>0.98499999999999999</v>
      </c>
      <c r="AG19" s="31">
        <f t="shared" si="6"/>
        <v>0.98750000000000004</v>
      </c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</row>
    <row r="20" spans="1:72" s="16" customFormat="1" ht="63" x14ac:dyDescent="0.25">
      <c r="A20" s="19">
        <v>16</v>
      </c>
      <c r="B20" s="3" t="s">
        <v>1226</v>
      </c>
      <c r="C20" s="3" t="s">
        <v>1227</v>
      </c>
      <c r="D20" s="67">
        <v>8504003622</v>
      </c>
      <c r="E20" s="61">
        <v>137.22970000000001</v>
      </c>
      <c r="F20" s="61">
        <v>35.351399999999998</v>
      </c>
      <c r="G20" s="61">
        <v>8.6757000000000009</v>
      </c>
      <c r="H20" s="61">
        <v>8.7568000000000001</v>
      </c>
      <c r="I20" s="61">
        <v>8.8918999999999997</v>
      </c>
      <c r="J20" s="61">
        <v>9.0269999999999992</v>
      </c>
      <c r="K20" s="61">
        <v>57.040400000000005</v>
      </c>
      <c r="L20" s="61">
        <v>7.8783999999999992</v>
      </c>
      <c r="M20" s="61">
        <v>8.5945999999999998</v>
      </c>
      <c r="N20" s="61">
        <v>8.2972999999999999</v>
      </c>
      <c r="O20" s="61">
        <v>8.1350999999999996</v>
      </c>
      <c r="P20" s="61">
        <v>8.6486000000000001</v>
      </c>
      <c r="Q20" s="61">
        <v>8.2431999999999999</v>
      </c>
      <c r="R20" s="61">
        <v>7.2431999999999999</v>
      </c>
      <c r="S20" s="61">
        <v>18.459499999999998</v>
      </c>
      <c r="T20" s="61">
        <v>9.2703000000000007</v>
      </c>
      <c r="U20" s="61">
        <v>9.1891999999999996</v>
      </c>
      <c r="V20" s="61">
        <v>26.378399999999999</v>
      </c>
      <c r="W20" s="61">
        <v>7.8648999999999996</v>
      </c>
      <c r="X20" s="61">
        <v>9.1891999999999996</v>
      </c>
      <c r="Y20" s="61">
        <v>9.3242999999999991</v>
      </c>
      <c r="Z20" s="31"/>
      <c r="AA20" s="31">
        <f t="shared" si="0"/>
        <v>0.92297499999999999</v>
      </c>
      <c r="AB20" s="31">
        <f t="shared" si="1"/>
        <v>0.92703000000000002</v>
      </c>
      <c r="AC20" s="31">
        <f t="shared" si="2"/>
        <v>0.91891999999999996</v>
      </c>
      <c r="AD20" s="31">
        <f t="shared" si="3"/>
        <v>0.87927999999999995</v>
      </c>
      <c r="AE20" s="31">
        <f t="shared" si="4"/>
        <v>0.78648999999999991</v>
      </c>
      <c r="AF20" s="31">
        <f t="shared" si="5"/>
        <v>0.91891999999999996</v>
      </c>
      <c r="AG20" s="31">
        <f t="shared" si="6"/>
        <v>0.93242999999999987</v>
      </c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</row>
    <row r="21" spans="1:72" s="16" customFormat="1" ht="63" x14ac:dyDescent="0.25">
      <c r="A21" s="19">
        <v>17</v>
      </c>
      <c r="B21" s="3" t="s">
        <v>1220</v>
      </c>
      <c r="C21" s="3" t="s">
        <v>1221</v>
      </c>
      <c r="D21" s="67">
        <v>8504003703</v>
      </c>
      <c r="E21" s="61">
        <v>108.0667</v>
      </c>
      <c r="F21" s="61">
        <v>27.066700000000001</v>
      </c>
      <c r="G21" s="61">
        <v>5.6</v>
      </c>
      <c r="H21" s="61">
        <v>5.8666999999999998</v>
      </c>
      <c r="I21" s="61">
        <v>7.5332999999999997</v>
      </c>
      <c r="J21" s="61">
        <v>8.0667000000000009</v>
      </c>
      <c r="K21" s="61">
        <v>43.733400000000003</v>
      </c>
      <c r="L21" s="61">
        <v>5.9333</v>
      </c>
      <c r="M21" s="61">
        <v>6.8</v>
      </c>
      <c r="N21" s="61">
        <v>6.7332999999999998</v>
      </c>
      <c r="O21" s="61">
        <v>5.8666999999999998</v>
      </c>
      <c r="P21" s="61">
        <v>6.2667000000000002</v>
      </c>
      <c r="Q21" s="61">
        <v>5.8666999999999998</v>
      </c>
      <c r="R21" s="61">
        <v>6.2667000000000002</v>
      </c>
      <c r="S21" s="61">
        <v>16.2666</v>
      </c>
      <c r="T21" s="61">
        <v>8.5333000000000006</v>
      </c>
      <c r="U21" s="61">
        <v>7.7332999999999998</v>
      </c>
      <c r="V21" s="61">
        <v>21</v>
      </c>
      <c r="W21" s="61">
        <v>6.5332999999999997</v>
      </c>
      <c r="X21" s="61">
        <v>6.8</v>
      </c>
      <c r="Y21" s="61">
        <v>7.6666999999999996</v>
      </c>
      <c r="Z21" s="31"/>
      <c r="AA21" s="31">
        <f t="shared" si="0"/>
        <v>0.81333</v>
      </c>
      <c r="AB21" s="31">
        <f t="shared" si="1"/>
        <v>0.85333000000000003</v>
      </c>
      <c r="AC21" s="31">
        <f t="shared" si="2"/>
        <v>0.77332999999999996</v>
      </c>
      <c r="AD21" s="31">
        <f t="shared" si="3"/>
        <v>0.69999999999999984</v>
      </c>
      <c r="AE21" s="31">
        <f t="shared" si="4"/>
        <v>0.65332999999999997</v>
      </c>
      <c r="AF21" s="31">
        <f t="shared" si="5"/>
        <v>0.67999999999999994</v>
      </c>
      <c r="AG21" s="31">
        <f t="shared" si="6"/>
        <v>0.76666999999999996</v>
      </c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</row>
    <row r="22" spans="1:72" s="16" customFormat="1" ht="63" x14ac:dyDescent="0.25">
      <c r="A22" s="19">
        <v>18</v>
      </c>
      <c r="B22" s="3" t="s">
        <v>1224</v>
      </c>
      <c r="C22" s="3" t="s">
        <v>1225</v>
      </c>
      <c r="D22" s="67">
        <v>8504003710</v>
      </c>
      <c r="E22" s="61">
        <v>152.96155000000002</v>
      </c>
      <c r="F22" s="61">
        <v>38.769099999999995</v>
      </c>
      <c r="G22" s="61">
        <v>9.6538000000000004</v>
      </c>
      <c r="H22" s="61">
        <v>9.5769000000000002</v>
      </c>
      <c r="I22" s="61">
        <v>9.7691999999999997</v>
      </c>
      <c r="J22" s="61">
        <v>9.7691999999999997</v>
      </c>
      <c r="K22" s="61">
        <v>66.730850000000004</v>
      </c>
      <c r="L22" s="61">
        <v>9.3846500000000006</v>
      </c>
      <c r="M22" s="61">
        <v>9.6538000000000004</v>
      </c>
      <c r="N22" s="61">
        <v>9.5385000000000009</v>
      </c>
      <c r="O22" s="61">
        <v>9.4614999999999991</v>
      </c>
      <c r="P22" s="61">
        <v>9.6153999999999993</v>
      </c>
      <c r="Q22" s="61">
        <v>9.5385000000000009</v>
      </c>
      <c r="R22" s="61">
        <v>9.5385000000000009</v>
      </c>
      <c r="S22" s="61">
        <v>19.1539</v>
      </c>
      <c r="T22" s="61">
        <v>9.6153999999999993</v>
      </c>
      <c r="U22" s="61">
        <v>9.5385000000000009</v>
      </c>
      <c r="V22" s="61">
        <v>28.307700000000001</v>
      </c>
      <c r="W22" s="61">
        <v>8.9230999999999998</v>
      </c>
      <c r="X22" s="61">
        <v>9.6922999999999995</v>
      </c>
      <c r="Y22" s="61">
        <v>9.6922999999999995</v>
      </c>
      <c r="Z22" s="31"/>
      <c r="AA22" s="31">
        <f t="shared" si="0"/>
        <v>0.95769499999999996</v>
      </c>
      <c r="AB22" s="31">
        <f t="shared" si="1"/>
        <v>0.96153999999999995</v>
      </c>
      <c r="AC22" s="31">
        <f t="shared" si="2"/>
        <v>0.95385000000000009</v>
      </c>
      <c r="AD22" s="31">
        <f t="shared" si="3"/>
        <v>0.94358999999999993</v>
      </c>
      <c r="AE22" s="31">
        <f t="shared" si="4"/>
        <v>0.89230999999999994</v>
      </c>
      <c r="AF22" s="31">
        <f t="shared" si="5"/>
        <v>0.96922999999999992</v>
      </c>
      <c r="AG22" s="31">
        <f t="shared" si="6"/>
        <v>0.96922999999999992</v>
      </c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</row>
    <row r="23" spans="1:72" s="16" customFormat="1" ht="78.75" x14ac:dyDescent="0.25">
      <c r="A23" s="19">
        <v>19</v>
      </c>
      <c r="B23" s="3" t="s">
        <v>1222</v>
      </c>
      <c r="C23" s="3" t="s">
        <v>1223</v>
      </c>
      <c r="D23" s="67">
        <v>8504003735</v>
      </c>
      <c r="E23" s="61">
        <v>132.2826</v>
      </c>
      <c r="F23" s="61">
        <v>35.217300000000002</v>
      </c>
      <c r="G23" s="61">
        <v>8.3042999999999996</v>
      </c>
      <c r="H23" s="61">
        <v>8.6087000000000007</v>
      </c>
      <c r="I23" s="61">
        <v>9.1738999999999997</v>
      </c>
      <c r="J23" s="61">
        <v>9.1303999999999998</v>
      </c>
      <c r="K23" s="61">
        <v>53.456600000000002</v>
      </c>
      <c r="L23" s="61">
        <v>6.8913000000000002</v>
      </c>
      <c r="M23" s="61">
        <v>9.0869999999999997</v>
      </c>
      <c r="N23" s="61">
        <v>8</v>
      </c>
      <c r="O23" s="61">
        <v>6.8261000000000003</v>
      </c>
      <c r="P23" s="61">
        <v>8.6522000000000006</v>
      </c>
      <c r="Q23" s="61">
        <v>7.7390999999999996</v>
      </c>
      <c r="R23" s="61">
        <v>6.2609000000000004</v>
      </c>
      <c r="S23" s="61">
        <v>18.739100000000001</v>
      </c>
      <c r="T23" s="61">
        <v>9.5652000000000008</v>
      </c>
      <c r="U23" s="61">
        <v>9.1738999999999997</v>
      </c>
      <c r="V23" s="61">
        <v>24.869599999999998</v>
      </c>
      <c r="W23" s="61">
        <v>6.4782999999999999</v>
      </c>
      <c r="X23" s="61">
        <v>8.6087000000000007</v>
      </c>
      <c r="Y23" s="61">
        <v>9.7826000000000004</v>
      </c>
      <c r="Z23" s="31"/>
      <c r="AA23" s="31">
        <f t="shared" si="0"/>
        <v>0.93695499999999998</v>
      </c>
      <c r="AB23" s="31">
        <f t="shared" si="1"/>
        <v>0.95652000000000004</v>
      </c>
      <c r="AC23" s="31">
        <f t="shared" si="2"/>
        <v>0.91738999999999993</v>
      </c>
      <c r="AD23" s="31">
        <f t="shared" si="3"/>
        <v>0.82898666666666676</v>
      </c>
      <c r="AE23" s="31">
        <f t="shared" si="4"/>
        <v>0.64783000000000002</v>
      </c>
      <c r="AF23" s="31">
        <f t="shared" si="5"/>
        <v>0.86087000000000002</v>
      </c>
      <c r="AG23" s="31">
        <f t="shared" si="6"/>
        <v>0.97826000000000002</v>
      </c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</row>
    <row r="24" spans="1:72" s="16" customFormat="1" ht="63" x14ac:dyDescent="0.25">
      <c r="A24" s="19">
        <v>20</v>
      </c>
      <c r="B24" s="3" t="s">
        <v>1254</v>
      </c>
      <c r="C24" s="3" t="s">
        <v>1255</v>
      </c>
      <c r="D24" s="67">
        <v>8504003767</v>
      </c>
      <c r="E24" s="61">
        <v>155.54904999999999</v>
      </c>
      <c r="F24" s="61">
        <v>38.980400000000003</v>
      </c>
      <c r="G24" s="61">
        <v>9.7451000000000008</v>
      </c>
      <c r="H24" s="61">
        <v>9.7255000000000003</v>
      </c>
      <c r="I24" s="61">
        <v>9.8430999999999997</v>
      </c>
      <c r="J24" s="61">
        <v>9.6667000000000005</v>
      </c>
      <c r="K24" s="61">
        <v>67.862750000000005</v>
      </c>
      <c r="L24" s="61">
        <v>9.6470500000000001</v>
      </c>
      <c r="M24" s="61">
        <v>9.8234999999999992</v>
      </c>
      <c r="N24" s="61">
        <v>9.7255000000000003</v>
      </c>
      <c r="O24" s="61">
        <v>9.6862999999999992</v>
      </c>
      <c r="P24" s="61">
        <v>9.8039000000000005</v>
      </c>
      <c r="Q24" s="61">
        <v>9.7058999999999997</v>
      </c>
      <c r="R24" s="61">
        <v>9.4705999999999992</v>
      </c>
      <c r="S24" s="61">
        <v>19.4314</v>
      </c>
      <c r="T24" s="61">
        <v>9.7646999999999995</v>
      </c>
      <c r="U24" s="61">
        <v>9.6667000000000005</v>
      </c>
      <c r="V24" s="61">
        <v>29.2745</v>
      </c>
      <c r="W24" s="61">
        <v>9.6862999999999992</v>
      </c>
      <c r="X24" s="61">
        <v>9.7451000000000008</v>
      </c>
      <c r="Y24" s="61">
        <v>9.8430999999999997</v>
      </c>
      <c r="Z24" s="31"/>
      <c r="AA24" s="31">
        <f t="shared" si="0"/>
        <v>0.97157000000000004</v>
      </c>
      <c r="AB24" s="31">
        <f t="shared" si="1"/>
        <v>0.97646999999999995</v>
      </c>
      <c r="AC24" s="31">
        <f t="shared" si="2"/>
        <v>0.96667000000000003</v>
      </c>
      <c r="AD24" s="31">
        <f t="shared" si="3"/>
        <v>0.97581666666666678</v>
      </c>
      <c r="AE24" s="31">
        <f t="shared" si="4"/>
        <v>0.96862999999999988</v>
      </c>
      <c r="AF24" s="31">
        <f t="shared" si="5"/>
        <v>0.9745100000000001</v>
      </c>
      <c r="AG24" s="31">
        <f t="shared" si="6"/>
        <v>0.98431000000000002</v>
      </c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</row>
    <row r="25" spans="1:72" s="16" customFormat="1" ht="63" x14ac:dyDescent="0.25">
      <c r="A25" s="19">
        <v>21</v>
      </c>
      <c r="B25" s="3" t="s">
        <v>1230</v>
      </c>
      <c r="C25" s="3" t="s">
        <v>1231</v>
      </c>
      <c r="D25" s="67">
        <v>8504003848</v>
      </c>
      <c r="E25" s="61">
        <v>148.6</v>
      </c>
      <c r="F25" s="61">
        <v>38.1</v>
      </c>
      <c r="G25" s="61">
        <v>9.3000000000000007</v>
      </c>
      <c r="H25" s="61">
        <v>9.1</v>
      </c>
      <c r="I25" s="61">
        <v>9.8000000000000007</v>
      </c>
      <c r="J25" s="61">
        <v>9.9</v>
      </c>
      <c r="K25" s="61">
        <v>63.099999999999994</v>
      </c>
      <c r="L25" s="61">
        <v>8</v>
      </c>
      <c r="M25" s="61">
        <v>9.4</v>
      </c>
      <c r="N25" s="61">
        <v>9.5</v>
      </c>
      <c r="O25" s="61">
        <v>9</v>
      </c>
      <c r="P25" s="61">
        <v>9.6999999999999993</v>
      </c>
      <c r="Q25" s="61">
        <v>8.6999999999999993</v>
      </c>
      <c r="R25" s="61">
        <v>8.8000000000000007</v>
      </c>
      <c r="S25" s="61">
        <v>19.700000000000003</v>
      </c>
      <c r="T25" s="61">
        <v>9.8000000000000007</v>
      </c>
      <c r="U25" s="61">
        <v>9.9</v>
      </c>
      <c r="V25" s="61">
        <v>27.700000000000003</v>
      </c>
      <c r="W25" s="61">
        <v>7.9</v>
      </c>
      <c r="X25" s="61">
        <v>9.9</v>
      </c>
      <c r="Y25" s="61">
        <v>9.9</v>
      </c>
      <c r="Z25" s="31"/>
      <c r="AA25" s="31">
        <f t="shared" si="0"/>
        <v>0.9850000000000001</v>
      </c>
      <c r="AB25" s="31">
        <f t="shared" si="1"/>
        <v>0.98000000000000009</v>
      </c>
      <c r="AC25" s="31">
        <f t="shared" si="2"/>
        <v>0.99</v>
      </c>
      <c r="AD25" s="31">
        <f t="shared" si="3"/>
        <v>0.92333333333333334</v>
      </c>
      <c r="AE25" s="31">
        <f t="shared" si="4"/>
        <v>0.79</v>
      </c>
      <c r="AF25" s="31">
        <f t="shared" si="5"/>
        <v>0.99</v>
      </c>
      <c r="AG25" s="31">
        <f t="shared" si="6"/>
        <v>0.99</v>
      </c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</row>
    <row r="26" spans="1:72" s="16" customFormat="1" ht="63" x14ac:dyDescent="0.25">
      <c r="A26" s="19">
        <v>22</v>
      </c>
      <c r="B26" s="3" t="s">
        <v>1236</v>
      </c>
      <c r="C26" s="3" t="s">
        <v>1237</v>
      </c>
      <c r="D26" s="67">
        <v>8504003862</v>
      </c>
      <c r="E26" s="61">
        <v>144.06819999999999</v>
      </c>
      <c r="F26" s="61">
        <v>36.909000000000006</v>
      </c>
      <c r="G26" s="61">
        <v>9.1818000000000008</v>
      </c>
      <c r="H26" s="61">
        <v>8.8635999999999999</v>
      </c>
      <c r="I26" s="61">
        <v>9.6818000000000008</v>
      </c>
      <c r="J26" s="61">
        <v>9.1818000000000008</v>
      </c>
      <c r="K26" s="61">
        <v>59.750099999999996</v>
      </c>
      <c r="L26" s="61">
        <v>8.75</v>
      </c>
      <c r="M26" s="61">
        <v>9.0908999999999995</v>
      </c>
      <c r="N26" s="61">
        <v>9.0908999999999995</v>
      </c>
      <c r="O26" s="61">
        <v>7.8182</v>
      </c>
      <c r="P26" s="61">
        <v>9.0455000000000005</v>
      </c>
      <c r="Q26" s="61">
        <v>8.5455000000000005</v>
      </c>
      <c r="R26" s="61">
        <v>7.4090999999999996</v>
      </c>
      <c r="S26" s="61">
        <v>19.5</v>
      </c>
      <c r="T26" s="61">
        <v>9.8635999999999999</v>
      </c>
      <c r="U26" s="61">
        <v>9.6364000000000001</v>
      </c>
      <c r="V26" s="61">
        <v>27.909100000000002</v>
      </c>
      <c r="W26" s="61">
        <v>8.5908999999999995</v>
      </c>
      <c r="X26" s="61">
        <v>9.5455000000000005</v>
      </c>
      <c r="Y26" s="61">
        <v>9.7727000000000004</v>
      </c>
      <c r="Z26" s="31"/>
      <c r="AA26" s="31">
        <f t="shared" si="0"/>
        <v>0.97500000000000009</v>
      </c>
      <c r="AB26" s="31">
        <f t="shared" si="1"/>
        <v>0.98636000000000001</v>
      </c>
      <c r="AC26" s="31">
        <f t="shared" si="2"/>
        <v>0.96364000000000005</v>
      </c>
      <c r="AD26" s="31">
        <f t="shared" si="3"/>
        <v>0.93030333333333337</v>
      </c>
      <c r="AE26" s="31">
        <f t="shared" si="4"/>
        <v>0.85908999999999991</v>
      </c>
      <c r="AF26" s="31">
        <f t="shared" si="5"/>
        <v>0.95455000000000001</v>
      </c>
      <c r="AG26" s="31">
        <f t="shared" si="6"/>
        <v>0.97727000000000008</v>
      </c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</row>
    <row r="27" spans="1:72" s="2" customFormat="1" ht="63" x14ac:dyDescent="0.25">
      <c r="A27" s="19">
        <v>23</v>
      </c>
      <c r="B27" s="3" t="s">
        <v>1232</v>
      </c>
      <c r="C27" s="3" t="s">
        <v>1233</v>
      </c>
      <c r="D27" s="67">
        <v>8504003894</v>
      </c>
      <c r="E27" s="61">
        <v>139.9641</v>
      </c>
      <c r="F27" s="61">
        <v>37.714299999999994</v>
      </c>
      <c r="G27" s="61">
        <v>9.3928999999999991</v>
      </c>
      <c r="H27" s="61">
        <v>9.5</v>
      </c>
      <c r="I27" s="61">
        <v>9.4464000000000006</v>
      </c>
      <c r="J27" s="61">
        <v>9.375</v>
      </c>
      <c r="K27" s="61">
        <v>56.660600000000002</v>
      </c>
      <c r="L27" s="61">
        <v>8.4464000000000006</v>
      </c>
      <c r="M27" s="61">
        <v>8.75</v>
      </c>
      <c r="N27" s="61">
        <v>8.4464000000000006</v>
      </c>
      <c r="O27" s="61">
        <v>6.8392999999999997</v>
      </c>
      <c r="P27" s="61">
        <v>9.375</v>
      </c>
      <c r="Q27" s="61">
        <v>7.6071</v>
      </c>
      <c r="R27" s="61">
        <v>7.1963999999999997</v>
      </c>
      <c r="S27" s="61">
        <v>18.517800000000001</v>
      </c>
      <c r="T27" s="61">
        <v>9.2857000000000003</v>
      </c>
      <c r="U27" s="61">
        <v>9.2321000000000009</v>
      </c>
      <c r="V27" s="61">
        <v>27.071400000000001</v>
      </c>
      <c r="W27" s="61">
        <v>8.3392999999999997</v>
      </c>
      <c r="X27" s="61">
        <v>8.9821000000000009</v>
      </c>
      <c r="Y27" s="61">
        <v>9.75</v>
      </c>
      <c r="Z27" s="31"/>
      <c r="AA27" s="31">
        <f t="shared" si="0"/>
        <v>0.9258900000000001</v>
      </c>
      <c r="AB27" s="31">
        <f t="shared" si="1"/>
        <v>0.92857000000000001</v>
      </c>
      <c r="AC27" s="31">
        <f t="shared" si="2"/>
        <v>0.92321000000000009</v>
      </c>
      <c r="AD27" s="31">
        <f t="shared" si="3"/>
        <v>0.90237999999999996</v>
      </c>
      <c r="AE27" s="31">
        <f t="shared" si="4"/>
        <v>0.83392999999999995</v>
      </c>
      <c r="AF27" s="31">
        <f t="shared" si="5"/>
        <v>0.89821000000000006</v>
      </c>
      <c r="AG27" s="31">
        <f t="shared" si="6"/>
        <v>0.97499999999999998</v>
      </c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</row>
    <row r="28" spans="1:72" s="2" customFormat="1" ht="63" x14ac:dyDescent="0.25">
      <c r="A28" s="19">
        <v>24</v>
      </c>
      <c r="B28" s="28" t="s">
        <v>1212</v>
      </c>
      <c r="C28" s="28" t="s">
        <v>1213</v>
      </c>
      <c r="D28" s="65">
        <v>8504003968</v>
      </c>
      <c r="E28" s="63">
        <v>138.9358</v>
      </c>
      <c r="F28" s="63">
        <v>35.179499999999997</v>
      </c>
      <c r="G28" s="63">
        <v>8.4871999999999996</v>
      </c>
      <c r="H28" s="63">
        <v>8.8204999999999991</v>
      </c>
      <c r="I28" s="63">
        <v>9.0256000000000007</v>
      </c>
      <c r="J28" s="63">
        <v>8.8461999999999996</v>
      </c>
      <c r="K28" s="63">
        <v>58.935799999999993</v>
      </c>
      <c r="L28" s="63">
        <v>8.1154000000000011</v>
      </c>
      <c r="M28" s="63">
        <v>8.3332999999999995</v>
      </c>
      <c r="N28" s="63">
        <v>8.5128000000000004</v>
      </c>
      <c r="O28" s="63">
        <v>8.5640999999999998</v>
      </c>
      <c r="P28" s="63">
        <v>8.8204999999999991</v>
      </c>
      <c r="Q28" s="63">
        <v>8.3846000000000007</v>
      </c>
      <c r="R28" s="63">
        <v>8.2050999999999998</v>
      </c>
      <c r="S28" s="63">
        <v>18.256399999999999</v>
      </c>
      <c r="T28" s="63">
        <v>9.0512999999999995</v>
      </c>
      <c r="U28" s="63">
        <v>9.2050999999999998</v>
      </c>
      <c r="V28" s="63">
        <v>26.564100000000003</v>
      </c>
      <c r="W28" s="63">
        <v>8.1281999999999996</v>
      </c>
      <c r="X28" s="63">
        <v>9.0769000000000002</v>
      </c>
      <c r="Y28" s="63">
        <v>9.359</v>
      </c>
      <c r="Z28" s="31"/>
      <c r="AA28" s="31">
        <f t="shared" si="0"/>
        <v>0.91281999999999996</v>
      </c>
      <c r="AB28" s="31">
        <f t="shared" si="1"/>
        <v>0.90512999999999999</v>
      </c>
      <c r="AC28" s="31">
        <f t="shared" si="2"/>
        <v>0.92050999999999994</v>
      </c>
      <c r="AD28" s="31">
        <f t="shared" si="3"/>
        <v>0.88547000000000009</v>
      </c>
      <c r="AE28" s="31">
        <f t="shared" si="4"/>
        <v>0.81281999999999999</v>
      </c>
      <c r="AF28" s="31">
        <f t="shared" si="5"/>
        <v>0.90769</v>
      </c>
      <c r="AG28" s="31">
        <f t="shared" si="6"/>
        <v>0.93589999999999995</v>
      </c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</row>
    <row r="29" spans="1:72" x14ac:dyDescent="0.25">
      <c r="E29" s="102">
        <f>AVERAGE(E5:E28)</f>
        <v>135.38998333333333</v>
      </c>
      <c r="F29" s="102">
        <f t="shared" ref="F29:Y29" si="7">AVERAGE(F5:F28)</f>
        <v>34.323691666666669</v>
      </c>
      <c r="G29" s="102">
        <f t="shared" si="7"/>
        <v>8.3701833333333351</v>
      </c>
      <c r="H29" s="102">
        <f t="shared" si="7"/>
        <v>8.5238375000000008</v>
      </c>
      <c r="I29" s="102">
        <f t="shared" si="7"/>
        <v>8.7614541666666685</v>
      </c>
      <c r="J29" s="102">
        <f t="shared" si="7"/>
        <v>8.6682166666666678</v>
      </c>
      <c r="K29" s="102">
        <f t="shared" si="7"/>
        <v>57.816754166666648</v>
      </c>
      <c r="L29" s="102">
        <f t="shared" si="7"/>
        <v>7.9482333333333335</v>
      </c>
      <c r="M29" s="102">
        <f t="shared" si="7"/>
        <v>8.5353958333333324</v>
      </c>
      <c r="N29" s="102">
        <f t="shared" si="7"/>
        <v>8.4800583333333339</v>
      </c>
      <c r="O29" s="102">
        <f t="shared" si="7"/>
        <v>8.0909416666666676</v>
      </c>
      <c r="P29" s="102">
        <f t="shared" si="7"/>
        <v>8.6839999999999993</v>
      </c>
      <c r="Q29" s="102">
        <f t="shared" si="7"/>
        <v>8.1805249999999994</v>
      </c>
      <c r="R29" s="102">
        <f t="shared" si="7"/>
        <v>7.8976000000000006</v>
      </c>
      <c r="S29" s="102">
        <f t="shared" si="7"/>
        <v>17.763874999999999</v>
      </c>
      <c r="T29" s="102">
        <f t="shared" si="7"/>
        <v>8.8893958333333334</v>
      </c>
      <c r="U29" s="102">
        <f t="shared" si="7"/>
        <v>8.8744791666666654</v>
      </c>
      <c r="V29" s="102">
        <f t="shared" si="7"/>
        <v>25.485662500000004</v>
      </c>
      <c r="W29" s="102">
        <f t="shared" si="7"/>
        <v>7.9049875000000007</v>
      </c>
      <c r="X29" s="102">
        <f t="shared" si="7"/>
        <v>8.7329000000000008</v>
      </c>
      <c r="Y29" s="102">
        <f t="shared" si="7"/>
        <v>8.8477750000000004</v>
      </c>
      <c r="AA29" s="31">
        <f>AVERAGE(AA5:AA28)</f>
        <v>0.88819375</v>
      </c>
      <c r="AB29" s="31">
        <f t="shared" ref="AB29:AG29" si="8">AVERAGE(AB5:AB28)</f>
        <v>0.88893958333333345</v>
      </c>
      <c r="AC29" s="31">
        <f t="shared" si="8"/>
        <v>0.88744791666666689</v>
      </c>
      <c r="AD29" s="31">
        <f t="shared" si="8"/>
        <v>0.84952208333333346</v>
      </c>
      <c r="AE29" s="31">
        <f t="shared" si="8"/>
        <v>0.79049874999999992</v>
      </c>
      <c r="AF29" s="31">
        <f t="shared" si="8"/>
        <v>0.87328999999999979</v>
      </c>
      <c r="AG29" s="31">
        <f t="shared" si="8"/>
        <v>0.88477750000000011</v>
      </c>
    </row>
  </sheetData>
  <sortState ref="B6:AA29">
    <sortCondition ref="D6:D29"/>
  </sortState>
  <mergeCells count="13">
    <mergeCell ref="E1:E3"/>
    <mergeCell ref="A1:A2"/>
    <mergeCell ref="B1:B2"/>
    <mergeCell ref="C1:C2"/>
    <mergeCell ref="D1:D2"/>
    <mergeCell ref="S2:U2"/>
    <mergeCell ref="V2:Y2"/>
    <mergeCell ref="F1:J1"/>
    <mergeCell ref="K1:R1"/>
    <mergeCell ref="S1:U1"/>
    <mergeCell ref="V1:Y1"/>
    <mergeCell ref="F2:J2"/>
    <mergeCell ref="K2:R2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"/>
  <sheetViews>
    <sheetView workbookViewId="0">
      <selection activeCell="X1" sqref="X1:AD1"/>
    </sheetView>
  </sheetViews>
  <sheetFormatPr defaultRowHeight="15" x14ac:dyDescent="0.25"/>
  <sheetData>
    <row r="1" spans="1:30" ht="75" x14ac:dyDescent="0.25">
      <c r="A1" s="95" t="s">
        <v>2043</v>
      </c>
      <c r="B1">
        <f t="shared" ref="B1" si="0">C1+H1+P1+S1</f>
        <v>127.82000000000002</v>
      </c>
      <c r="C1">
        <f t="shared" ref="C1" si="1">SUM(D1:G1)</f>
        <v>33.050000000000004</v>
      </c>
      <c r="D1">
        <v>8.16</v>
      </c>
      <c r="E1">
        <v>8.01</v>
      </c>
      <c r="F1">
        <v>8.7100000000000009</v>
      </c>
      <c r="G1">
        <v>8.17</v>
      </c>
      <c r="H1">
        <f t="shared" ref="H1" si="2">SUM(I1:O1)</f>
        <v>52.88</v>
      </c>
      <c r="I1">
        <v>7.44</v>
      </c>
      <c r="J1">
        <v>7.23</v>
      </c>
      <c r="K1">
        <v>7.46</v>
      </c>
      <c r="L1">
        <v>7.46</v>
      </c>
      <c r="M1">
        <v>8.2899999999999991</v>
      </c>
      <c r="N1">
        <v>7.76</v>
      </c>
      <c r="O1">
        <v>7.24</v>
      </c>
      <c r="P1">
        <f t="shared" ref="P1" si="3">SUM(Q1:R1)</f>
        <v>17.71</v>
      </c>
      <c r="Q1">
        <v>8.8699999999999992</v>
      </c>
      <c r="R1">
        <v>8.84</v>
      </c>
      <c r="S1">
        <f t="shared" ref="S1" si="4">SUM(T1:V1)</f>
        <v>24.18</v>
      </c>
      <c r="T1">
        <v>7.56</v>
      </c>
      <c r="U1">
        <v>8.23</v>
      </c>
      <c r="V1">
        <v>8.39</v>
      </c>
      <c r="X1" s="118">
        <f>AVERAGE(Y1:Z1)</f>
        <v>0.88500000000000001</v>
      </c>
      <c r="Y1" s="118">
        <v>0.89</v>
      </c>
      <c r="Z1" s="118">
        <v>0.88</v>
      </c>
      <c r="AA1" s="118">
        <f>AVERAGE(AB1:AD1)</f>
        <v>0.80666666666666664</v>
      </c>
      <c r="AB1" s="118">
        <v>0.76</v>
      </c>
      <c r="AC1" s="118">
        <v>0.82</v>
      </c>
      <c r="AD1" s="118">
        <v>0.84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zoomScale="60" zoomScaleNormal="60" workbookViewId="0">
      <selection activeCell="AA10" sqref="AA10:AG10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3" ht="78.75" customHeight="1" x14ac:dyDescent="0.25">
      <c r="A1" s="128" t="s">
        <v>29</v>
      </c>
      <c r="B1" s="130" t="s">
        <v>28</v>
      </c>
      <c r="C1" s="132" t="s">
        <v>27</v>
      </c>
      <c r="D1" s="132" t="s">
        <v>26</v>
      </c>
      <c r="E1" s="133" t="s">
        <v>31</v>
      </c>
      <c r="F1" s="121" t="s">
        <v>25</v>
      </c>
      <c r="G1" s="121"/>
      <c r="H1" s="121"/>
      <c r="I1" s="121"/>
      <c r="J1" s="121"/>
      <c r="K1" s="121" t="s">
        <v>24</v>
      </c>
      <c r="L1" s="121"/>
      <c r="M1" s="121"/>
      <c r="N1" s="121"/>
      <c r="O1" s="121"/>
      <c r="P1" s="121"/>
      <c r="Q1" s="121"/>
      <c r="R1" s="121"/>
      <c r="S1" s="121" t="s">
        <v>23</v>
      </c>
      <c r="T1" s="121"/>
      <c r="U1" s="121"/>
      <c r="V1" s="121" t="s">
        <v>22</v>
      </c>
      <c r="W1" s="121"/>
      <c r="X1" s="121"/>
      <c r="Y1" s="121"/>
    </row>
    <row r="2" spans="1:33" ht="15.75" customHeight="1" x14ac:dyDescent="0.25">
      <c r="A2" s="129"/>
      <c r="B2" s="131"/>
      <c r="C2" s="132"/>
      <c r="D2" s="132"/>
      <c r="E2" s="143"/>
      <c r="F2" s="122" t="s">
        <v>20</v>
      </c>
      <c r="G2" s="122"/>
      <c r="H2" s="122"/>
      <c r="I2" s="122"/>
      <c r="J2" s="122"/>
      <c r="K2" s="122" t="s">
        <v>20</v>
      </c>
      <c r="L2" s="122"/>
      <c r="M2" s="122"/>
      <c r="N2" s="122"/>
      <c r="O2" s="122"/>
      <c r="P2" s="122"/>
      <c r="Q2" s="122"/>
      <c r="R2" s="122"/>
      <c r="S2" s="122" t="s">
        <v>20</v>
      </c>
      <c r="T2" s="122"/>
      <c r="U2" s="122"/>
      <c r="V2" s="122" t="s">
        <v>20</v>
      </c>
      <c r="W2" s="122"/>
      <c r="X2" s="122"/>
      <c r="Y2" s="122"/>
    </row>
    <row r="3" spans="1:33" ht="409.5" x14ac:dyDescent="0.25">
      <c r="A3" s="7"/>
      <c r="B3" s="6"/>
      <c r="C3" s="5"/>
      <c r="D3" s="5"/>
      <c r="E3" s="144"/>
      <c r="F3" s="9" t="s">
        <v>6</v>
      </c>
      <c r="G3" s="8" t="s">
        <v>19</v>
      </c>
      <c r="H3" s="8" t="s">
        <v>16</v>
      </c>
      <c r="I3" s="8" t="s">
        <v>18</v>
      </c>
      <c r="J3" s="8" t="s">
        <v>17</v>
      </c>
      <c r="K3" s="9" t="s">
        <v>6</v>
      </c>
      <c r="L3" s="8" t="s">
        <v>13</v>
      </c>
      <c r="M3" s="8" t="s">
        <v>10</v>
      </c>
      <c r="N3" s="8" t="s">
        <v>11</v>
      </c>
      <c r="O3" s="8" t="s">
        <v>15</v>
      </c>
      <c r="P3" s="8" t="s">
        <v>12</v>
      </c>
      <c r="Q3" s="8" t="s">
        <v>14</v>
      </c>
      <c r="R3" s="8" t="s">
        <v>9</v>
      </c>
      <c r="S3" s="9" t="s">
        <v>6</v>
      </c>
      <c r="T3" s="8" t="s">
        <v>7</v>
      </c>
      <c r="U3" s="8" t="s">
        <v>8</v>
      </c>
      <c r="V3" s="9" t="s">
        <v>6</v>
      </c>
      <c r="W3" s="8" t="s">
        <v>3</v>
      </c>
      <c r="X3" s="8" t="s">
        <v>4</v>
      </c>
      <c r="Y3" s="8" t="s">
        <v>5</v>
      </c>
    </row>
    <row r="4" spans="1:33" ht="15.75" x14ac:dyDescent="0.25">
      <c r="A4" s="7"/>
      <c r="B4" s="6"/>
      <c r="C4" s="5"/>
      <c r="D4" s="5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33" s="2" customFormat="1" ht="47.25" x14ac:dyDescent="0.25">
      <c r="A5" s="3">
        <v>1</v>
      </c>
      <c r="B5" s="3" t="s">
        <v>1258</v>
      </c>
      <c r="C5" s="3" t="s">
        <v>1259</v>
      </c>
      <c r="D5" s="3">
        <v>3836002327</v>
      </c>
      <c r="E5" s="61">
        <v>124.69117647058823</v>
      </c>
      <c r="F5" s="61">
        <v>33.411799999999999</v>
      </c>
      <c r="G5" s="61">
        <v>7.5</v>
      </c>
      <c r="H5" s="61">
        <v>7.9118000000000004</v>
      </c>
      <c r="I5" s="61">
        <v>9.0294000000000008</v>
      </c>
      <c r="J5" s="61">
        <v>8.9705999999999992</v>
      </c>
      <c r="K5" s="61">
        <v>43.338200000000001</v>
      </c>
      <c r="L5" s="61">
        <v>7.6617999999999995</v>
      </c>
      <c r="M5" s="61">
        <v>8.5882000000000005</v>
      </c>
      <c r="N5" s="61">
        <v>7.8235000000000001</v>
      </c>
      <c r="O5" s="61">
        <v>3.3824000000000001</v>
      </c>
      <c r="P5" s="61">
        <v>8.8529</v>
      </c>
      <c r="Q5" s="61">
        <v>5.3235000000000001</v>
      </c>
      <c r="R5" s="61">
        <v>1.7059</v>
      </c>
      <c r="S5" s="61">
        <v>19.705882352941174</v>
      </c>
      <c r="T5" s="61">
        <v>9.7058823529411757</v>
      </c>
      <c r="U5" s="61">
        <v>10</v>
      </c>
      <c r="V5" s="61">
        <v>28.235294117647058</v>
      </c>
      <c r="W5" s="61">
        <v>8.5294117647058822</v>
      </c>
      <c r="X5" s="61">
        <v>9.7058823529411757</v>
      </c>
      <c r="Y5" s="61">
        <v>10</v>
      </c>
      <c r="AA5" s="2">
        <f>AVERAGE(AB5:AC5)</f>
        <v>0.98529411764705876</v>
      </c>
      <c r="AB5" s="2">
        <f>ABS(T5/10)</f>
        <v>0.97058823529411753</v>
      </c>
      <c r="AC5" s="2">
        <f>ABS(U5/10)</f>
        <v>1</v>
      </c>
      <c r="AD5" s="2">
        <f>AVERAGE(AE5:AG5)</f>
        <v>0.94117647058823517</v>
      </c>
      <c r="AE5" s="2">
        <f>ABS(W5/10)</f>
        <v>0.8529411764705882</v>
      </c>
      <c r="AF5" s="2">
        <f>ABS(X5/10)</f>
        <v>0.97058823529411753</v>
      </c>
      <c r="AG5" s="2">
        <f>ABS(Y5/10)</f>
        <v>1</v>
      </c>
    </row>
    <row r="6" spans="1:33" s="2" customFormat="1" ht="63" x14ac:dyDescent="0.25">
      <c r="A6" s="3">
        <v>2</v>
      </c>
      <c r="B6" s="3" t="s">
        <v>1260</v>
      </c>
      <c r="C6" s="3" t="s">
        <v>1261</v>
      </c>
      <c r="D6" s="3">
        <v>3827047032</v>
      </c>
      <c r="E6" s="61">
        <v>148.25467962962963</v>
      </c>
      <c r="F6" s="61">
        <v>34.25</v>
      </c>
      <c r="G6" s="61">
        <v>7.8571</v>
      </c>
      <c r="H6" s="61">
        <v>8.0714000000000006</v>
      </c>
      <c r="I6" s="61">
        <v>9.3928999999999991</v>
      </c>
      <c r="J6" s="61">
        <v>8.9285999999999994</v>
      </c>
      <c r="K6" s="61">
        <v>64.375050000000002</v>
      </c>
      <c r="L6" s="61">
        <v>9.1964499999999987</v>
      </c>
      <c r="M6" s="61">
        <v>9.3214000000000006</v>
      </c>
      <c r="N6" s="61">
        <v>9.4285999999999994</v>
      </c>
      <c r="O6" s="61">
        <v>8.9285999999999994</v>
      </c>
      <c r="P6" s="61">
        <v>9.6071000000000009</v>
      </c>
      <c r="Q6" s="61">
        <v>9.2142999999999997</v>
      </c>
      <c r="R6" s="61">
        <v>8.6785999999999994</v>
      </c>
      <c r="S6" s="61">
        <v>19.62962962962963</v>
      </c>
      <c r="T6" s="61">
        <v>10</v>
      </c>
      <c r="U6" s="61">
        <v>9.6296296296296298</v>
      </c>
      <c r="V6" s="61">
        <v>30</v>
      </c>
      <c r="W6" s="61">
        <v>10</v>
      </c>
      <c r="X6" s="61">
        <v>10</v>
      </c>
      <c r="Y6" s="61">
        <v>10</v>
      </c>
      <c r="AA6" s="2">
        <f t="shared" ref="AA6:AA9" si="0">AVERAGE(AB6:AC6)</f>
        <v>0.98148148148148151</v>
      </c>
      <c r="AB6" s="2">
        <f t="shared" ref="AB6:AB9" si="1">ABS(T6/10)</f>
        <v>1</v>
      </c>
      <c r="AC6" s="2">
        <f t="shared" ref="AC6:AC9" si="2">ABS(U6/10)</f>
        <v>0.96296296296296302</v>
      </c>
      <c r="AD6" s="2">
        <f t="shared" ref="AD6:AD9" si="3">AVERAGE(AE6:AG6)</f>
        <v>1</v>
      </c>
      <c r="AE6" s="2">
        <f t="shared" ref="AE6:AE9" si="4">ABS(W6/10)</f>
        <v>1</v>
      </c>
      <c r="AF6" s="2">
        <f t="shared" ref="AF6:AF9" si="5">ABS(X6/10)</f>
        <v>1</v>
      </c>
      <c r="AG6" s="2">
        <f t="shared" ref="AG6:AG9" si="6">ABS(Y6/10)</f>
        <v>1</v>
      </c>
    </row>
    <row r="7" spans="1:33" s="16" customFormat="1" ht="78.75" x14ac:dyDescent="0.25">
      <c r="A7" s="19">
        <v>3</v>
      </c>
      <c r="B7" s="19" t="s">
        <v>1262</v>
      </c>
      <c r="C7" s="19" t="s">
        <v>1263</v>
      </c>
      <c r="D7" s="19">
        <v>3836002285</v>
      </c>
      <c r="E7" s="62">
        <v>114.05310099009901</v>
      </c>
      <c r="F7" s="62">
        <v>30.201800000000002</v>
      </c>
      <c r="G7" s="62">
        <v>7.1538000000000004</v>
      </c>
      <c r="H7" s="62">
        <v>7.4904000000000002</v>
      </c>
      <c r="I7" s="62">
        <v>8.1538000000000004</v>
      </c>
      <c r="J7" s="62">
        <v>7.4038000000000004</v>
      </c>
      <c r="K7" s="62">
        <v>44.8414</v>
      </c>
      <c r="L7" s="62">
        <v>6.1779000000000002</v>
      </c>
      <c r="M7" s="62">
        <v>5.7885</v>
      </c>
      <c r="N7" s="62">
        <v>6.0576999999999996</v>
      </c>
      <c r="O7" s="62">
        <v>6.1154000000000002</v>
      </c>
      <c r="P7" s="62">
        <v>7.6923000000000004</v>
      </c>
      <c r="Q7" s="62">
        <v>6.5095999999999998</v>
      </c>
      <c r="R7" s="62">
        <v>6.5</v>
      </c>
      <c r="S7" s="62">
        <v>18.019801980198022</v>
      </c>
      <c r="T7" s="62">
        <v>9.0099009900990108</v>
      </c>
      <c r="U7" s="62">
        <v>9.0099009900990108</v>
      </c>
      <c r="V7" s="62">
        <v>20.990099009900987</v>
      </c>
      <c r="W7" s="62">
        <v>4.8514851485148514</v>
      </c>
      <c r="X7" s="62">
        <v>7.7227722772277225</v>
      </c>
      <c r="Y7" s="62">
        <v>8.4158415841584162</v>
      </c>
      <c r="AA7" s="2">
        <f t="shared" si="0"/>
        <v>0.90099009900990112</v>
      </c>
      <c r="AB7" s="2">
        <f t="shared" si="1"/>
        <v>0.90099009900990112</v>
      </c>
      <c r="AC7" s="2">
        <f t="shared" si="2"/>
        <v>0.90099009900990112</v>
      </c>
      <c r="AD7" s="2">
        <f t="shared" si="3"/>
        <v>0.6996699669966997</v>
      </c>
      <c r="AE7" s="2">
        <f t="shared" si="4"/>
        <v>0.48514851485148514</v>
      </c>
      <c r="AF7" s="2">
        <f t="shared" si="5"/>
        <v>0.7722772277227723</v>
      </c>
      <c r="AG7" s="2">
        <f t="shared" si="6"/>
        <v>0.84158415841584167</v>
      </c>
    </row>
    <row r="8" spans="1:33" s="16" customFormat="1" ht="63" x14ac:dyDescent="0.25">
      <c r="A8" s="19">
        <v>4</v>
      </c>
      <c r="B8" s="19" t="s">
        <v>1264</v>
      </c>
      <c r="C8" s="19" t="s">
        <v>1265</v>
      </c>
      <c r="D8" s="19">
        <v>3836002246</v>
      </c>
      <c r="E8" s="62">
        <v>112.65784736842105</v>
      </c>
      <c r="F8" s="62">
        <v>28.947299999999998</v>
      </c>
      <c r="G8" s="62">
        <v>8.5263000000000009</v>
      </c>
      <c r="H8" s="62">
        <v>7.6841999999999997</v>
      </c>
      <c r="I8" s="62">
        <v>6.6841999999999997</v>
      </c>
      <c r="J8" s="62">
        <v>6.0526</v>
      </c>
      <c r="K8" s="62">
        <v>42.131599999999999</v>
      </c>
      <c r="L8" s="62">
        <v>5.8683999999999994</v>
      </c>
      <c r="M8" s="62">
        <v>6.1052999999999997</v>
      </c>
      <c r="N8" s="62">
        <v>5.8421000000000003</v>
      </c>
      <c r="O8" s="62">
        <v>5.9474</v>
      </c>
      <c r="P8" s="62">
        <v>8.0526</v>
      </c>
      <c r="Q8" s="62">
        <v>5</v>
      </c>
      <c r="R8" s="62">
        <v>5.3158000000000003</v>
      </c>
      <c r="S8" s="62">
        <v>17.368421052631579</v>
      </c>
      <c r="T8" s="62">
        <v>7.3684210526315788</v>
      </c>
      <c r="U8" s="62">
        <v>10</v>
      </c>
      <c r="V8" s="62">
        <v>24.210526315789473</v>
      </c>
      <c r="W8" s="62">
        <v>5.7894736842105265</v>
      </c>
      <c r="X8" s="62">
        <v>9.473684210526315</v>
      </c>
      <c r="Y8" s="62">
        <v>8.9473684210526319</v>
      </c>
      <c r="AA8" s="2">
        <f t="shared" si="0"/>
        <v>0.86842105263157898</v>
      </c>
      <c r="AB8" s="2">
        <f t="shared" si="1"/>
        <v>0.73684210526315785</v>
      </c>
      <c r="AC8" s="2">
        <f t="shared" si="2"/>
        <v>1</v>
      </c>
      <c r="AD8" s="2">
        <f t="shared" si="3"/>
        <v>0.80701754385964908</v>
      </c>
      <c r="AE8" s="2">
        <f t="shared" si="4"/>
        <v>0.57894736842105265</v>
      </c>
      <c r="AF8" s="2">
        <f t="shared" si="5"/>
        <v>0.94736842105263153</v>
      </c>
      <c r="AG8" s="2">
        <f t="shared" si="6"/>
        <v>0.89473684210526316</v>
      </c>
    </row>
    <row r="9" spans="1:33" s="16" customFormat="1" ht="78.75" x14ac:dyDescent="0.25">
      <c r="A9" s="19">
        <v>5</v>
      </c>
      <c r="B9" s="19" t="s">
        <v>1266</v>
      </c>
      <c r="C9" s="19" t="s">
        <v>1267</v>
      </c>
      <c r="D9" s="19">
        <v>3836002197</v>
      </c>
      <c r="E9" s="62">
        <v>110.23275000000001</v>
      </c>
      <c r="F9" s="62">
        <v>30.068400000000004</v>
      </c>
      <c r="G9" s="62">
        <v>7.5890000000000004</v>
      </c>
      <c r="H9" s="62">
        <v>7.6711999999999998</v>
      </c>
      <c r="I9" s="62">
        <v>7.5753000000000004</v>
      </c>
      <c r="J9" s="62">
        <v>7.2328999999999999</v>
      </c>
      <c r="K9" s="62">
        <v>45.164349999999999</v>
      </c>
      <c r="L9" s="62">
        <v>6.4383499999999998</v>
      </c>
      <c r="M9" s="62">
        <v>6.3973000000000004</v>
      </c>
      <c r="N9" s="62">
        <v>6.8630000000000004</v>
      </c>
      <c r="O9" s="62">
        <v>6.5205000000000002</v>
      </c>
      <c r="P9" s="62">
        <v>7.6163999999999996</v>
      </c>
      <c r="Q9" s="62">
        <v>6.0137</v>
      </c>
      <c r="R9" s="62">
        <v>5.3151000000000002</v>
      </c>
      <c r="S9" s="62">
        <v>15.714285714285715</v>
      </c>
      <c r="T9" s="62">
        <v>7.7142857142857144</v>
      </c>
      <c r="U9" s="62">
        <v>8</v>
      </c>
      <c r="V9" s="62">
        <v>19.285714285714285</v>
      </c>
      <c r="W9" s="62">
        <v>5.8571428571428577</v>
      </c>
      <c r="X9" s="62">
        <v>7.1428571428571432</v>
      </c>
      <c r="Y9" s="62">
        <v>6.2857142857142856</v>
      </c>
      <c r="AA9" s="2">
        <f t="shared" si="0"/>
        <v>0.78571428571428581</v>
      </c>
      <c r="AB9" s="2">
        <f t="shared" si="1"/>
        <v>0.77142857142857146</v>
      </c>
      <c r="AC9" s="2">
        <f t="shared" si="2"/>
        <v>0.8</v>
      </c>
      <c r="AD9" s="2">
        <f t="shared" si="3"/>
        <v>0.6428571428571429</v>
      </c>
      <c r="AE9" s="2">
        <f t="shared" si="4"/>
        <v>0.58571428571428574</v>
      </c>
      <c r="AF9" s="2">
        <f t="shared" si="5"/>
        <v>0.7142857142857143</v>
      </c>
      <c r="AG9" s="2">
        <f t="shared" si="6"/>
        <v>0.62857142857142856</v>
      </c>
    </row>
    <row r="10" spans="1:33" x14ac:dyDescent="0.25">
      <c r="E10" s="102">
        <f>AVERAGE(E5:E9)</f>
        <v>121.97791089174757</v>
      </c>
      <c r="F10" s="102">
        <f t="shared" ref="F10:Y10" si="7">AVERAGE(F5:F9)</f>
        <v>31.375859999999999</v>
      </c>
      <c r="G10" s="102">
        <f t="shared" si="7"/>
        <v>7.7252399999999994</v>
      </c>
      <c r="H10" s="102">
        <f t="shared" si="7"/>
        <v>7.7658000000000005</v>
      </c>
      <c r="I10" s="102">
        <f t="shared" si="7"/>
        <v>8.1671200000000006</v>
      </c>
      <c r="J10" s="102">
        <f t="shared" si="7"/>
        <v>7.7177000000000007</v>
      </c>
      <c r="K10" s="102">
        <f t="shared" si="7"/>
        <v>47.970119999999994</v>
      </c>
      <c r="L10" s="102">
        <f t="shared" si="7"/>
        <v>7.0685799999999999</v>
      </c>
      <c r="M10" s="102">
        <f t="shared" si="7"/>
        <v>7.2401399999999994</v>
      </c>
      <c r="N10" s="102">
        <f t="shared" si="7"/>
        <v>7.2029799999999993</v>
      </c>
      <c r="O10" s="102">
        <f t="shared" si="7"/>
        <v>6.1788600000000002</v>
      </c>
      <c r="P10" s="102">
        <f t="shared" si="7"/>
        <v>8.3642599999999998</v>
      </c>
      <c r="Q10" s="102">
        <f t="shared" si="7"/>
        <v>6.4122199999999996</v>
      </c>
      <c r="R10" s="102">
        <f t="shared" si="7"/>
        <v>5.5030799999999997</v>
      </c>
      <c r="S10" s="102">
        <f t="shared" si="7"/>
        <v>18.087604145937224</v>
      </c>
      <c r="T10" s="102">
        <f t="shared" si="7"/>
        <v>8.7596980219914951</v>
      </c>
      <c r="U10" s="102">
        <f t="shared" si="7"/>
        <v>9.327906123945727</v>
      </c>
      <c r="V10" s="102">
        <f t="shared" si="7"/>
        <v>24.544326745810359</v>
      </c>
      <c r="W10" s="102">
        <f t="shared" si="7"/>
        <v>7.0055026909148239</v>
      </c>
      <c r="X10" s="102">
        <f t="shared" si="7"/>
        <v>8.8090391967104704</v>
      </c>
      <c r="Y10" s="102">
        <f t="shared" si="7"/>
        <v>8.7297848581850666</v>
      </c>
      <c r="AA10" s="1">
        <f>AVERAGE(AA5:AA9)</f>
        <v>0.90438020729686119</v>
      </c>
      <c r="AB10" s="1">
        <f t="shared" ref="AB10:AG10" si="8">AVERAGE(AB5:AB9)</f>
        <v>0.87596980219914966</v>
      </c>
      <c r="AC10" s="1">
        <f t="shared" si="8"/>
        <v>0.93279061239457284</v>
      </c>
      <c r="AD10" s="1">
        <f t="shared" si="8"/>
        <v>0.81814422486034533</v>
      </c>
      <c r="AE10" s="1">
        <f t="shared" si="8"/>
        <v>0.70055026909148244</v>
      </c>
      <c r="AF10" s="1">
        <f t="shared" si="8"/>
        <v>0.88090391967104709</v>
      </c>
      <c r="AG10" s="1">
        <f t="shared" si="8"/>
        <v>0.87297848581850668</v>
      </c>
    </row>
  </sheetData>
  <mergeCells count="13">
    <mergeCell ref="E1:E3"/>
    <mergeCell ref="A1:A2"/>
    <mergeCell ref="B1:B2"/>
    <mergeCell ref="C1:C2"/>
    <mergeCell ref="D1:D2"/>
    <mergeCell ref="F1:J1"/>
    <mergeCell ref="K1:R1"/>
    <mergeCell ref="S1:U1"/>
    <mergeCell ref="V1:Y1"/>
    <mergeCell ref="F2:J2"/>
    <mergeCell ref="K2:R2"/>
    <mergeCell ref="S2:U2"/>
    <mergeCell ref="V2:Y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6"/>
  <sheetViews>
    <sheetView topLeftCell="B4" zoomScale="64" zoomScaleNormal="64" workbookViewId="0">
      <selection activeCell="AA16" sqref="AA16:AG16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25" width="9.140625" style="1"/>
    <col min="26" max="91" width="9.140625" style="31"/>
    <col min="92" max="16384" width="9.140625" style="1"/>
  </cols>
  <sheetData>
    <row r="1" spans="1:91" ht="78.75" customHeight="1" x14ac:dyDescent="0.25">
      <c r="A1" s="128" t="s">
        <v>29</v>
      </c>
      <c r="B1" s="130" t="s">
        <v>28</v>
      </c>
      <c r="C1" s="132" t="s">
        <v>27</v>
      </c>
      <c r="D1" s="132" t="s">
        <v>26</v>
      </c>
      <c r="E1" s="133" t="s">
        <v>31</v>
      </c>
      <c r="F1" s="121" t="s">
        <v>25</v>
      </c>
      <c r="G1" s="121"/>
      <c r="H1" s="121"/>
      <c r="I1" s="121"/>
      <c r="J1" s="121"/>
      <c r="K1" s="121" t="s">
        <v>24</v>
      </c>
      <c r="L1" s="121"/>
      <c r="M1" s="121"/>
      <c r="N1" s="121"/>
      <c r="O1" s="121"/>
      <c r="P1" s="121"/>
      <c r="Q1" s="121"/>
      <c r="R1" s="121"/>
      <c r="S1" s="121" t="s">
        <v>23</v>
      </c>
      <c r="T1" s="121"/>
      <c r="U1" s="121"/>
      <c r="V1" s="121" t="s">
        <v>22</v>
      </c>
      <c r="W1" s="121"/>
      <c r="X1" s="121"/>
      <c r="Y1" s="121"/>
    </row>
    <row r="2" spans="1:91" ht="15.75" customHeight="1" x14ac:dyDescent="0.25">
      <c r="A2" s="129"/>
      <c r="B2" s="131"/>
      <c r="C2" s="132"/>
      <c r="D2" s="132"/>
      <c r="E2" s="143"/>
      <c r="F2" s="122" t="s">
        <v>20</v>
      </c>
      <c r="G2" s="122"/>
      <c r="H2" s="122"/>
      <c r="I2" s="122"/>
      <c r="J2" s="122"/>
      <c r="K2" s="122" t="s">
        <v>20</v>
      </c>
      <c r="L2" s="122"/>
      <c r="M2" s="122"/>
      <c r="N2" s="122"/>
      <c r="O2" s="122"/>
      <c r="P2" s="122"/>
      <c r="Q2" s="122"/>
      <c r="R2" s="122"/>
      <c r="S2" s="122" t="s">
        <v>20</v>
      </c>
      <c r="T2" s="122"/>
      <c r="U2" s="122"/>
      <c r="V2" s="122" t="s">
        <v>20</v>
      </c>
      <c r="W2" s="122"/>
      <c r="X2" s="122"/>
      <c r="Y2" s="122"/>
    </row>
    <row r="3" spans="1:91" ht="141.75" customHeight="1" x14ac:dyDescent="0.25">
      <c r="A3" s="7"/>
      <c r="B3" s="6"/>
      <c r="C3" s="5"/>
      <c r="D3" s="5"/>
      <c r="E3" s="144"/>
      <c r="F3" s="9" t="s">
        <v>6</v>
      </c>
      <c r="G3" s="8" t="s">
        <v>19</v>
      </c>
      <c r="H3" s="8" t="s">
        <v>16</v>
      </c>
      <c r="I3" s="8" t="s">
        <v>18</v>
      </c>
      <c r="J3" s="8" t="s">
        <v>17</v>
      </c>
      <c r="K3" s="9" t="s">
        <v>6</v>
      </c>
      <c r="L3" s="8" t="s">
        <v>13</v>
      </c>
      <c r="M3" s="8" t="s">
        <v>10</v>
      </c>
      <c r="N3" s="8" t="s">
        <v>11</v>
      </c>
      <c r="O3" s="8" t="s">
        <v>15</v>
      </c>
      <c r="P3" s="8" t="s">
        <v>12</v>
      </c>
      <c r="Q3" s="8" t="s">
        <v>14</v>
      </c>
      <c r="R3" s="8" t="s">
        <v>9</v>
      </c>
      <c r="S3" s="9" t="s">
        <v>6</v>
      </c>
      <c r="T3" s="8" t="s">
        <v>7</v>
      </c>
      <c r="U3" s="8" t="s">
        <v>8</v>
      </c>
      <c r="V3" s="9" t="s">
        <v>6</v>
      </c>
      <c r="W3" s="8" t="s">
        <v>3</v>
      </c>
      <c r="X3" s="8" t="s">
        <v>4</v>
      </c>
      <c r="Y3" s="8" t="s">
        <v>5</v>
      </c>
    </row>
    <row r="4" spans="1:91" ht="15.75" x14ac:dyDescent="0.25">
      <c r="A4" s="7"/>
      <c r="B4" s="6"/>
      <c r="C4" s="5"/>
      <c r="D4" s="5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91" s="27" customFormat="1" ht="63" x14ac:dyDescent="0.25">
      <c r="A5" s="28">
        <v>1</v>
      </c>
      <c r="B5" s="3" t="s">
        <v>1286</v>
      </c>
      <c r="C5" s="3" t="s">
        <v>1287</v>
      </c>
      <c r="D5" s="67">
        <v>3849013750</v>
      </c>
      <c r="E5" s="61">
        <v>132.4742</v>
      </c>
      <c r="F5" s="61">
        <v>32.972049999999996</v>
      </c>
      <c r="G5" s="61">
        <v>7.9193499999999997</v>
      </c>
      <c r="H5" s="61">
        <v>8.0376499999999993</v>
      </c>
      <c r="I5" s="61">
        <v>8.5849499999999992</v>
      </c>
      <c r="J5" s="61">
        <v>8.4300999999999995</v>
      </c>
      <c r="K5" s="61">
        <v>55.611249999999998</v>
      </c>
      <c r="L5" s="61">
        <v>7.7279499999999999</v>
      </c>
      <c r="M5" s="61">
        <v>7.7816999999999998</v>
      </c>
      <c r="N5" s="61">
        <v>8.3252500000000005</v>
      </c>
      <c r="O5" s="61">
        <v>7.5580499999999997</v>
      </c>
      <c r="P5" s="61">
        <v>9.2112999999999996</v>
      </c>
      <c r="Q5" s="61">
        <v>7.9870999999999999</v>
      </c>
      <c r="R5" s="61">
        <v>7.0198999999999998</v>
      </c>
      <c r="S5" s="61">
        <v>17.689800000000002</v>
      </c>
      <c r="T5" s="61">
        <v>9.0247500000000009</v>
      </c>
      <c r="U5" s="61">
        <v>8.6650500000000008</v>
      </c>
      <c r="V5" s="61">
        <v>26.2011</v>
      </c>
      <c r="W5" s="61">
        <v>7.8494999999999999</v>
      </c>
      <c r="X5" s="61">
        <v>8.5881500000000006</v>
      </c>
      <c r="Y5" s="61">
        <v>9.7634499999999989</v>
      </c>
      <c r="Z5" s="31"/>
      <c r="AA5" s="31">
        <f>AVERAGE(AB5:AC5)</f>
        <v>0.88449000000000011</v>
      </c>
      <c r="AB5" s="31">
        <f>ABS(T5/10)</f>
        <v>0.90247500000000014</v>
      </c>
      <c r="AC5" s="31">
        <f>ABS(U5/10)</f>
        <v>0.86650500000000008</v>
      </c>
      <c r="AD5" s="31">
        <f>AVERAGE(AE5:AG5)</f>
        <v>0.87336999999999998</v>
      </c>
      <c r="AE5" s="31">
        <f>ABS(W5/10)</f>
        <v>0.78495000000000004</v>
      </c>
      <c r="AF5" s="31">
        <f>ABS(X5/10)</f>
        <v>0.85881500000000011</v>
      </c>
      <c r="AG5" s="31">
        <f>ABS(Y5/10)</f>
        <v>0.97634499999999991</v>
      </c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</row>
    <row r="6" spans="1:91" s="16" customFormat="1" ht="63" x14ac:dyDescent="0.25">
      <c r="A6" s="28">
        <v>2</v>
      </c>
      <c r="B6" s="19" t="s">
        <v>1272</v>
      </c>
      <c r="C6" s="19" t="s">
        <v>1273</v>
      </c>
      <c r="D6" s="66">
        <v>8505001321</v>
      </c>
      <c r="E6" s="62">
        <v>138.61910931372549</v>
      </c>
      <c r="F6" s="62">
        <v>35.264079411764705</v>
      </c>
      <c r="G6" s="62">
        <v>8.7216931372549027</v>
      </c>
      <c r="H6" s="62">
        <v>8.7005954248366013</v>
      </c>
      <c r="I6" s="62">
        <v>8.8021908496732024</v>
      </c>
      <c r="J6" s="62">
        <v>9.0396000000000001</v>
      </c>
      <c r="K6" s="62">
        <v>59.489643300653597</v>
      </c>
      <c r="L6" s="62">
        <v>8.1696220588235295</v>
      </c>
      <c r="M6" s="62">
        <v>8.617455555555555</v>
      </c>
      <c r="N6" s="62">
        <v>8.6002016339869272</v>
      </c>
      <c r="O6" s="62">
        <v>8.6348516339869281</v>
      </c>
      <c r="P6" s="62">
        <v>8.8001251633986932</v>
      </c>
      <c r="Q6" s="62">
        <v>8.3308826797385613</v>
      </c>
      <c r="R6" s="62">
        <v>8.3365045751633993</v>
      </c>
      <c r="S6" s="62">
        <v>17.652826143790847</v>
      </c>
      <c r="T6" s="62">
        <v>8.8099290849673189</v>
      </c>
      <c r="U6" s="62">
        <v>8.8428970588235281</v>
      </c>
      <c r="V6" s="62">
        <v>26.212560457516336</v>
      </c>
      <c r="W6" s="62">
        <v>8.4553999999999991</v>
      </c>
      <c r="X6" s="62">
        <v>8.835543137254902</v>
      </c>
      <c r="Y6" s="62">
        <v>8.9216173202614364</v>
      </c>
      <c r="Z6" s="31"/>
      <c r="AA6" s="31">
        <f t="shared" ref="AA6:AA15" si="0">AVERAGE(AB6:AC6)</f>
        <v>0.88264130718954226</v>
      </c>
      <c r="AB6" s="31">
        <f t="shared" ref="AB6:AB15" si="1">ABS(T6/10)</f>
        <v>0.88099290849673184</v>
      </c>
      <c r="AC6" s="31">
        <f t="shared" ref="AC6:AC15" si="2">ABS(U6/10)</f>
        <v>0.88428970588235278</v>
      </c>
      <c r="AD6" s="31">
        <f t="shared" ref="AD6:AD15" si="3">AVERAGE(AE6:AG6)</f>
        <v>0.87375201525054458</v>
      </c>
      <c r="AE6" s="31">
        <f t="shared" ref="AE6:AE15" si="4">ABS(W6/10)</f>
        <v>0.84553999999999996</v>
      </c>
      <c r="AF6" s="31">
        <f t="shared" ref="AF6:AF15" si="5">ABS(X6/10)</f>
        <v>0.8835543137254902</v>
      </c>
      <c r="AG6" s="31">
        <f t="shared" ref="AG6:AG15" si="6">ABS(Y6/10)</f>
        <v>0.89216173202614368</v>
      </c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</row>
    <row r="7" spans="1:91" s="16" customFormat="1" ht="78.75" x14ac:dyDescent="0.25">
      <c r="A7" s="28">
        <v>3</v>
      </c>
      <c r="B7" s="19" t="s">
        <v>1280</v>
      </c>
      <c r="C7" s="19" t="s">
        <v>1281</v>
      </c>
      <c r="D7" s="66">
        <v>8505001339</v>
      </c>
      <c r="E7" s="62">
        <v>123.04612272727275</v>
      </c>
      <c r="F7" s="62">
        <v>32.054213636363642</v>
      </c>
      <c r="G7" s="62">
        <v>8.0237045454545459</v>
      </c>
      <c r="H7" s="62">
        <v>7.7301181818181819</v>
      </c>
      <c r="I7" s="62">
        <v>8.160290909090909</v>
      </c>
      <c r="J7" s="62">
        <v>8.1401000000000003</v>
      </c>
      <c r="K7" s="62">
        <v>51.512545454545453</v>
      </c>
      <c r="L7" s="62">
        <v>7.0794772727272726</v>
      </c>
      <c r="M7" s="62">
        <v>7.517122727272727</v>
      </c>
      <c r="N7" s="62">
        <v>7.5775227272727275</v>
      </c>
      <c r="O7" s="62">
        <v>7.2986590909090907</v>
      </c>
      <c r="P7" s="62">
        <v>7.8329045454545447</v>
      </c>
      <c r="Q7" s="62">
        <v>7.4644181818181821</v>
      </c>
      <c r="R7" s="62">
        <v>6.7424409090909094</v>
      </c>
      <c r="S7" s="62">
        <v>16.417677272727275</v>
      </c>
      <c r="T7" s="62">
        <v>8.25209090909091</v>
      </c>
      <c r="U7" s="62">
        <v>8.165586363636363</v>
      </c>
      <c r="V7" s="62">
        <v>23.061686363636362</v>
      </c>
      <c r="W7" s="62">
        <v>6.7245999999999997</v>
      </c>
      <c r="X7" s="62">
        <v>7.9418272727272736</v>
      </c>
      <c r="Y7" s="62">
        <v>8.3952590909090912</v>
      </c>
      <c r="Z7" s="31"/>
      <c r="AA7" s="31">
        <f t="shared" si="0"/>
        <v>0.82088386363636368</v>
      </c>
      <c r="AB7" s="31">
        <f t="shared" si="1"/>
        <v>0.825209090909091</v>
      </c>
      <c r="AC7" s="31">
        <f t="shared" si="2"/>
        <v>0.81655863636363635</v>
      </c>
      <c r="AD7" s="31">
        <f t="shared" si="3"/>
        <v>0.76872287878787871</v>
      </c>
      <c r="AE7" s="31">
        <f t="shared" si="4"/>
        <v>0.67245999999999995</v>
      </c>
      <c r="AF7" s="31">
        <f t="shared" si="5"/>
        <v>0.79418272727272732</v>
      </c>
      <c r="AG7" s="31">
        <f t="shared" si="6"/>
        <v>0.83952590909090907</v>
      </c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</row>
    <row r="8" spans="1:91" s="16" customFormat="1" ht="78.75" x14ac:dyDescent="0.25">
      <c r="A8" s="28">
        <v>4</v>
      </c>
      <c r="B8" s="19" t="s">
        <v>1276</v>
      </c>
      <c r="C8" s="19" t="s">
        <v>1277</v>
      </c>
      <c r="D8" s="66">
        <v>8505001346</v>
      </c>
      <c r="E8" s="62">
        <v>110.89390252525251</v>
      </c>
      <c r="F8" s="62">
        <v>27.777765151515151</v>
      </c>
      <c r="G8" s="62">
        <v>6.6616363636363634</v>
      </c>
      <c r="H8" s="62">
        <v>6.8434333333333335</v>
      </c>
      <c r="I8" s="62">
        <v>7.1918954545454543</v>
      </c>
      <c r="J8" s="62">
        <v>7.0808</v>
      </c>
      <c r="K8" s="62">
        <v>46.954537373737374</v>
      </c>
      <c r="L8" s="62">
        <v>6.0808242424242422</v>
      </c>
      <c r="M8" s="62">
        <v>7.0908883838383838</v>
      </c>
      <c r="N8" s="62">
        <v>6.818179292929293</v>
      </c>
      <c r="O8" s="62">
        <v>6.3636227272727268</v>
      </c>
      <c r="P8" s="62">
        <v>7.2676944444444445</v>
      </c>
      <c r="Q8" s="62">
        <v>6.6515156565656568</v>
      </c>
      <c r="R8" s="62">
        <v>6.6818126262626265</v>
      </c>
      <c r="S8" s="62">
        <v>15.1717202020202</v>
      </c>
      <c r="T8" s="62">
        <v>7.6313106060606053</v>
      </c>
      <c r="U8" s="62">
        <v>7.5404095959595958</v>
      </c>
      <c r="V8" s="62">
        <v>20.989879797979796</v>
      </c>
      <c r="W8" s="62">
        <v>6.0707000000000004</v>
      </c>
      <c r="X8" s="62">
        <v>7.2878560606060603</v>
      </c>
      <c r="Y8" s="62">
        <v>7.6313237373737373</v>
      </c>
      <c r="Z8" s="31"/>
      <c r="AA8" s="31">
        <f t="shared" si="0"/>
        <v>0.75858601010101001</v>
      </c>
      <c r="AB8" s="31">
        <f t="shared" si="1"/>
        <v>0.76313106060606051</v>
      </c>
      <c r="AC8" s="31">
        <f t="shared" si="2"/>
        <v>0.75404095959595963</v>
      </c>
      <c r="AD8" s="31">
        <f t="shared" si="3"/>
        <v>0.69966265993265997</v>
      </c>
      <c r="AE8" s="31">
        <f t="shared" si="4"/>
        <v>0.60707</v>
      </c>
      <c r="AF8" s="31">
        <f t="shared" si="5"/>
        <v>0.72878560606060605</v>
      </c>
      <c r="AG8" s="31">
        <f t="shared" si="6"/>
        <v>0.76313237373737375</v>
      </c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</row>
    <row r="9" spans="1:91" s="16" customFormat="1" ht="78.75" x14ac:dyDescent="0.25">
      <c r="A9" s="28">
        <v>5</v>
      </c>
      <c r="B9" s="19" t="s">
        <v>1278</v>
      </c>
      <c r="C9" s="19" t="s">
        <v>1279</v>
      </c>
      <c r="D9" s="66">
        <v>8505001402</v>
      </c>
      <c r="E9" s="62">
        <v>137.64129166666666</v>
      </c>
      <c r="F9" s="62">
        <v>33.586333333333329</v>
      </c>
      <c r="G9" s="62">
        <v>8.5191333333333326</v>
      </c>
      <c r="H9" s="62">
        <v>8.5305999999999997</v>
      </c>
      <c r="I9" s="62">
        <v>8.5887999999999991</v>
      </c>
      <c r="J9" s="62">
        <v>7.9478</v>
      </c>
      <c r="K9" s="62">
        <v>59.777308333333337</v>
      </c>
      <c r="L9" s="62">
        <v>8.3094583333333336</v>
      </c>
      <c r="M9" s="62">
        <v>8.4748666666666672</v>
      </c>
      <c r="N9" s="62">
        <v>8.7012333333333345</v>
      </c>
      <c r="O9" s="62">
        <v>8.5333333333333332</v>
      </c>
      <c r="P9" s="62">
        <v>8.6942666666666675</v>
      </c>
      <c r="Q9" s="62">
        <v>8.229099999999999</v>
      </c>
      <c r="R9" s="62">
        <v>8.835049999999999</v>
      </c>
      <c r="S9" s="62">
        <v>17.827866666666665</v>
      </c>
      <c r="T9" s="62">
        <v>8.7835999999999999</v>
      </c>
      <c r="U9" s="62">
        <v>9.0442666666666653</v>
      </c>
      <c r="V9" s="62">
        <v>26.449783333333333</v>
      </c>
      <c r="W9" s="62">
        <v>8.2835999999999999</v>
      </c>
      <c r="X9" s="62">
        <v>8.9659166666666668</v>
      </c>
      <c r="Y9" s="62">
        <v>9.2002666666666677</v>
      </c>
      <c r="Z9" s="31"/>
      <c r="AA9" s="31">
        <f t="shared" si="0"/>
        <v>0.89139333333333326</v>
      </c>
      <c r="AB9" s="31">
        <f t="shared" si="1"/>
        <v>0.87836000000000003</v>
      </c>
      <c r="AC9" s="31">
        <f t="shared" si="2"/>
        <v>0.90442666666666649</v>
      </c>
      <c r="AD9" s="31">
        <f t="shared" si="3"/>
        <v>0.88165944444444444</v>
      </c>
      <c r="AE9" s="31">
        <f t="shared" si="4"/>
        <v>0.82835999999999999</v>
      </c>
      <c r="AF9" s="31">
        <f t="shared" si="5"/>
        <v>0.89659166666666668</v>
      </c>
      <c r="AG9" s="31">
        <f t="shared" si="6"/>
        <v>0.92002666666666677</v>
      </c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</row>
    <row r="10" spans="1:91" s="16" customFormat="1" ht="94.5" x14ac:dyDescent="0.25">
      <c r="A10" s="28">
        <v>6</v>
      </c>
      <c r="B10" s="19" t="s">
        <v>1274</v>
      </c>
      <c r="C10" s="19" t="s">
        <v>1275</v>
      </c>
      <c r="D10" s="66">
        <v>8505002244</v>
      </c>
      <c r="E10" s="62">
        <v>131.87552826086957</v>
      </c>
      <c r="F10" s="62">
        <v>32.434128260869564</v>
      </c>
      <c r="G10" s="62">
        <v>7.7941826086956523</v>
      </c>
      <c r="H10" s="62">
        <v>7.9415760869565215</v>
      </c>
      <c r="I10" s="62">
        <v>8.4952695652173915</v>
      </c>
      <c r="J10" s="62">
        <v>8.2030999999999992</v>
      </c>
      <c r="K10" s="62">
        <v>56.836428260869567</v>
      </c>
      <c r="L10" s="62">
        <v>7.732513043478261</v>
      </c>
      <c r="M10" s="62">
        <v>8.2544282608695667</v>
      </c>
      <c r="N10" s="62">
        <v>8.1345108695652169</v>
      </c>
      <c r="O10" s="62">
        <v>8.1847826086956523</v>
      </c>
      <c r="P10" s="62">
        <v>8.6341586956521734</v>
      </c>
      <c r="Q10" s="62">
        <v>7.8053543478260874</v>
      </c>
      <c r="R10" s="62">
        <v>8.0906804347826089</v>
      </c>
      <c r="S10" s="62">
        <v>17.183423913043477</v>
      </c>
      <c r="T10" s="62">
        <v>8.7228260869565215</v>
      </c>
      <c r="U10" s="62">
        <v>8.460597826086957</v>
      </c>
      <c r="V10" s="62">
        <v>25.421547826086957</v>
      </c>
      <c r="W10" s="62">
        <v>7.8281000000000001</v>
      </c>
      <c r="X10" s="62">
        <v>8.6063304347826097</v>
      </c>
      <c r="Y10" s="62">
        <v>8.9871173913043485</v>
      </c>
      <c r="Z10" s="31"/>
      <c r="AA10" s="31">
        <f t="shared" si="0"/>
        <v>0.85917119565217392</v>
      </c>
      <c r="AB10" s="31">
        <f t="shared" si="1"/>
        <v>0.87228260869565211</v>
      </c>
      <c r="AC10" s="31">
        <f t="shared" si="2"/>
        <v>0.84605978260869574</v>
      </c>
      <c r="AD10" s="31">
        <f t="shared" si="3"/>
        <v>0.84738492753623207</v>
      </c>
      <c r="AE10" s="31">
        <f t="shared" si="4"/>
        <v>0.78281000000000001</v>
      </c>
      <c r="AF10" s="31">
        <f t="shared" si="5"/>
        <v>0.86063304347826097</v>
      </c>
      <c r="AG10" s="31">
        <f t="shared" si="6"/>
        <v>0.89871173913043489</v>
      </c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</row>
    <row r="11" spans="1:91" s="16" customFormat="1" ht="63" x14ac:dyDescent="0.25">
      <c r="A11" s="28">
        <v>7</v>
      </c>
      <c r="B11" s="3" t="s">
        <v>1284</v>
      </c>
      <c r="C11" s="3" t="s">
        <v>1285</v>
      </c>
      <c r="D11" s="67">
        <v>8505002999</v>
      </c>
      <c r="E11" s="61">
        <v>136.11393055555556</v>
      </c>
      <c r="F11" s="61">
        <v>38.194444444444443</v>
      </c>
      <c r="G11" s="61">
        <v>9.4055722222222222</v>
      </c>
      <c r="H11" s="61">
        <v>9.4111277777777786</v>
      </c>
      <c r="I11" s="61">
        <v>9.7444444444444436</v>
      </c>
      <c r="J11" s="61">
        <v>9.6333000000000002</v>
      </c>
      <c r="K11" s="61">
        <v>52.630597222222221</v>
      </c>
      <c r="L11" s="61">
        <v>8.0638972222222236</v>
      </c>
      <c r="M11" s="61">
        <v>8.2000166666666665</v>
      </c>
      <c r="N11" s="61">
        <v>8.0888722222222214</v>
      </c>
      <c r="O11" s="61">
        <v>6.194461111111111</v>
      </c>
      <c r="P11" s="61">
        <v>8.2555388888888892</v>
      </c>
      <c r="Q11" s="61">
        <v>8.7833500000000004</v>
      </c>
      <c r="R11" s="61">
        <v>5.0444611111111115</v>
      </c>
      <c r="S11" s="61">
        <v>19.638888888888889</v>
      </c>
      <c r="T11" s="61">
        <v>9.8277944444444447</v>
      </c>
      <c r="U11" s="61">
        <v>9.8110944444444446</v>
      </c>
      <c r="V11" s="61">
        <v>25.65</v>
      </c>
      <c r="W11" s="61">
        <v>6.8666999999999998</v>
      </c>
      <c r="X11" s="61">
        <v>8.8666499999999999</v>
      </c>
      <c r="Y11" s="61">
        <v>9.9166500000000006</v>
      </c>
      <c r="Z11" s="31"/>
      <c r="AA11" s="31">
        <f t="shared" si="0"/>
        <v>0.98194444444444451</v>
      </c>
      <c r="AB11" s="31">
        <f t="shared" si="1"/>
        <v>0.98277944444444443</v>
      </c>
      <c r="AC11" s="31">
        <f t="shared" si="2"/>
        <v>0.98110944444444448</v>
      </c>
      <c r="AD11" s="31">
        <f t="shared" si="3"/>
        <v>0.85500000000000009</v>
      </c>
      <c r="AE11" s="31">
        <f t="shared" si="4"/>
        <v>0.68667</v>
      </c>
      <c r="AF11" s="31">
        <f t="shared" si="5"/>
        <v>0.88666500000000004</v>
      </c>
      <c r="AG11" s="31">
        <f t="shared" si="6"/>
        <v>0.99166500000000002</v>
      </c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</row>
    <row r="12" spans="1:91" s="2" customFormat="1" ht="63" x14ac:dyDescent="0.25">
      <c r="A12" s="28">
        <v>8</v>
      </c>
      <c r="B12" s="3" t="s">
        <v>1288</v>
      </c>
      <c r="C12" s="3" t="s">
        <v>1289</v>
      </c>
      <c r="D12" s="67">
        <v>8505003135</v>
      </c>
      <c r="E12" s="61">
        <v>155.34983965517242</v>
      </c>
      <c r="F12" s="61">
        <v>39.283343103448274</v>
      </c>
      <c r="G12" s="61">
        <v>9.7689396551724137</v>
      </c>
      <c r="H12" s="61">
        <v>9.82135172413793</v>
      </c>
      <c r="I12" s="61">
        <v>9.8257517241379304</v>
      </c>
      <c r="J12" s="61">
        <v>9.8673000000000002</v>
      </c>
      <c r="K12" s="61">
        <v>66.757477586206903</v>
      </c>
      <c r="L12" s="61">
        <v>9.6514137931034476</v>
      </c>
      <c r="M12" s="61">
        <v>9.633803448275863</v>
      </c>
      <c r="N12" s="61">
        <v>9.6121620689655174</v>
      </c>
      <c r="O12" s="61">
        <v>9.4104465517241387</v>
      </c>
      <c r="P12" s="61">
        <v>9.8131896551724136</v>
      </c>
      <c r="Q12" s="61">
        <v>9.4616189655172409</v>
      </c>
      <c r="R12" s="61">
        <v>9.1748431034482749</v>
      </c>
      <c r="S12" s="61">
        <v>19.803422413793101</v>
      </c>
      <c r="T12" s="61">
        <v>9.8951758620689656</v>
      </c>
      <c r="U12" s="61">
        <v>9.9082465517241367</v>
      </c>
      <c r="V12" s="61">
        <v>29.505596551724139</v>
      </c>
      <c r="W12" s="61">
        <v>9.6195000000000004</v>
      </c>
      <c r="X12" s="61">
        <v>9.9037965517241382</v>
      </c>
      <c r="Y12" s="61">
        <v>9.9823000000000004</v>
      </c>
      <c r="Z12" s="31"/>
      <c r="AA12" s="31">
        <f t="shared" si="0"/>
        <v>0.99017112068965507</v>
      </c>
      <c r="AB12" s="31">
        <f t="shared" si="1"/>
        <v>0.98951758620689656</v>
      </c>
      <c r="AC12" s="31">
        <f t="shared" si="2"/>
        <v>0.99082465517241369</v>
      </c>
      <c r="AD12" s="31">
        <f t="shared" si="3"/>
        <v>0.98351988505747123</v>
      </c>
      <c r="AE12" s="31">
        <f t="shared" si="4"/>
        <v>0.96195000000000008</v>
      </c>
      <c r="AF12" s="31">
        <f t="shared" si="5"/>
        <v>0.99037965517241378</v>
      </c>
      <c r="AG12" s="31">
        <f t="shared" si="6"/>
        <v>0.99823000000000006</v>
      </c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</row>
    <row r="13" spans="1:91" s="2" customFormat="1" ht="63" x14ac:dyDescent="0.25">
      <c r="A13" s="28">
        <v>9</v>
      </c>
      <c r="B13" s="3" t="s">
        <v>1282</v>
      </c>
      <c r="C13" s="3" t="s">
        <v>1283</v>
      </c>
      <c r="D13" s="67">
        <v>8505003142</v>
      </c>
      <c r="E13" s="61">
        <v>100.45830000000001</v>
      </c>
      <c r="F13" s="61">
        <v>29.833399999999997</v>
      </c>
      <c r="G13" s="61">
        <v>7.4166999999999996</v>
      </c>
      <c r="H13" s="61">
        <v>7.4166999999999996</v>
      </c>
      <c r="I13" s="61">
        <v>8.25</v>
      </c>
      <c r="J13" s="61">
        <v>6.75</v>
      </c>
      <c r="K13" s="61">
        <v>35.041600000000003</v>
      </c>
      <c r="L13" s="61">
        <v>6.7083000000000004</v>
      </c>
      <c r="M13" s="61">
        <v>8.0832999999999995</v>
      </c>
      <c r="N13" s="61">
        <v>6.5833000000000004</v>
      </c>
      <c r="O13" s="61">
        <v>3</v>
      </c>
      <c r="P13" s="61">
        <v>3.5</v>
      </c>
      <c r="Q13" s="61">
        <v>3.4167000000000001</v>
      </c>
      <c r="R13" s="61">
        <v>3.75</v>
      </c>
      <c r="S13" s="61">
        <v>14</v>
      </c>
      <c r="T13" s="61">
        <v>7.0833000000000004</v>
      </c>
      <c r="U13" s="61">
        <v>6.9166999999999996</v>
      </c>
      <c r="V13" s="61">
        <v>21.583300000000001</v>
      </c>
      <c r="W13" s="61">
        <v>6</v>
      </c>
      <c r="X13" s="61">
        <v>7.3333000000000004</v>
      </c>
      <c r="Y13" s="61">
        <v>8.25</v>
      </c>
      <c r="Z13" s="31"/>
      <c r="AA13" s="31">
        <f t="shared" si="0"/>
        <v>0.7</v>
      </c>
      <c r="AB13" s="31">
        <f t="shared" si="1"/>
        <v>0.70833000000000002</v>
      </c>
      <c r="AC13" s="31">
        <f t="shared" si="2"/>
        <v>0.69167000000000001</v>
      </c>
      <c r="AD13" s="31">
        <f t="shared" si="3"/>
        <v>0.71944333333333343</v>
      </c>
      <c r="AE13" s="31">
        <f t="shared" si="4"/>
        <v>0.6</v>
      </c>
      <c r="AF13" s="31">
        <f t="shared" si="5"/>
        <v>0.73333000000000004</v>
      </c>
      <c r="AG13" s="31">
        <f t="shared" si="6"/>
        <v>0.82499999999999996</v>
      </c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</row>
    <row r="14" spans="1:91" s="2" customFormat="1" ht="78.75" x14ac:dyDescent="0.25">
      <c r="A14" s="28">
        <v>10</v>
      </c>
      <c r="B14" s="28" t="s">
        <v>1268</v>
      </c>
      <c r="C14" s="28" t="s">
        <v>1269</v>
      </c>
      <c r="D14" s="65">
        <v>8505003375</v>
      </c>
      <c r="E14" s="63">
        <v>148.76602500000001</v>
      </c>
      <c r="F14" s="63">
        <v>37.970483333333334</v>
      </c>
      <c r="G14" s="63">
        <v>9.6485500000000002</v>
      </c>
      <c r="H14" s="63">
        <v>9.470483333333334</v>
      </c>
      <c r="I14" s="63">
        <v>9.65855</v>
      </c>
      <c r="J14" s="63">
        <v>9.1928999999999998</v>
      </c>
      <c r="K14" s="63">
        <v>64.099141666666668</v>
      </c>
      <c r="L14" s="63">
        <v>8.9234416666666654</v>
      </c>
      <c r="M14" s="63">
        <v>9.16</v>
      </c>
      <c r="N14" s="63">
        <v>9.2531166666666671</v>
      </c>
      <c r="O14" s="63">
        <v>9.2218833333333343</v>
      </c>
      <c r="P14" s="63">
        <v>9.6971500000000006</v>
      </c>
      <c r="Q14" s="63">
        <v>8.9511833333333328</v>
      </c>
      <c r="R14" s="63">
        <v>8.8923666666666676</v>
      </c>
      <c r="S14" s="63">
        <v>19.435699999999997</v>
      </c>
      <c r="T14" s="63">
        <v>9.7199999999999989</v>
      </c>
      <c r="U14" s="63">
        <v>9.7157</v>
      </c>
      <c r="V14" s="63">
        <v>27.2607</v>
      </c>
      <c r="W14" s="63">
        <v>7.8657000000000004</v>
      </c>
      <c r="X14" s="63">
        <v>9.6864500000000007</v>
      </c>
      <c r="Y14" s="63">
        <v>9.7085499999999989</v>
      </c>
      <c r="Z14" s="31"/>
      <c r="AA14" s="31">
        <f t="shared" si="0"/>
        <v>0.9717849999999999</v>
      </c>
      <c r="AB14" s="31">
        <f t="shared" si="1"/>
        <v>0.97199999999999986</v>
      </c>
      <c r="AC14" s="31">
        <f t="shared" si="2"/>
        <v>0.97157000000000004</v>
      </c>
      <c r="AD14" s="31">
        <f t="shared" si="3"/>
        <v>0.90869</v>
      </c>
      <c r="AE14" s="31">
        <f t="shared" si="4"/>
        <v>0.78656999999999999</v>
      </c>
      <c r="AF14" s="31">
        <f t="shared" si="5"/>
        <v>0.96864500000000009</v>
      </c>
      <c r="AG14" s="31">
        <f t="shared" si="6"/>
        <v>0.97085499999999991</v>
      </c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</row>
    <row r="15" spans="1:91" s="2" customFormat="1" ht="78.75" x14ac:dyDescent="0.25">
      <c r="A15" s="28">
        <v>11</v>
      </c>
      <c r="B15" s="19" t="s">
        <v>1270</v>
      </c>
      <c r="C15" s="19" t="s">
        <v>1271</v>
      </c>
      <c r="D15" s="66">
        <v>8505003488</v>
      </c>
      <c r="E15" s="62">
        <v>140.27535</v>
      </c>
      <c r="F15" s="62">
        <v>36.694049999999997</v>
      </c>
      <c r="G15" s="62">
        <v>9.1672499999999992</v>
      </c>
      <c r="H15" s="62">
        <v>9.3362999999999996</v>
      </c>
      <c r="I15" s="62">
        <v>9.2857000000000003</v>
      </c>
      <c r="J15" s="62">
        <v>8.9047999999999998</v>
      </c>
      <c r="K15" s="62">
        <v>59.600899999999996</v>
      </c>
      <c r="L15" s="62">
        <v>8.3020999999999994</v>
      </c>
      <c r="M15" s="62">
        <v>8.3773999999999997</v>
      </c>
      <c r="N15" s="62">
        <v>8.7059500000000014</v>
      </c>
      <c r="O15" s="62">
        <v>8.3356999999999992</v>
      </c>
      <c r="P15" s="62">
        <v>8.5589499999999994</v>
      </c>
      <c r="Q15" s="62">
        <v>8.4232000000000014</v>
      </c>
      <c r="R15" s="62">
        <v>8.8976000000000006</v>
      </c>
      <c r="S15" s="62">
        <v>18.58155</v>
      </c>
      <c r="T15" s="62">
        <v>9.4315499999999997</v>
      </c>
      <c r="U15" s="62">
        <v>9.15</v>
      </c>
      <c r="V15" s="62">
        <v>25.398849999999999</v>
      </c>
      <c r="W15" s="62">
        <v>7.8810000000000002</v>
      </c>
      <c r="X15" s="62">
        <v>8.9225999999999992</v>
      </c>
      <c r="Y15" s="62">
        <v>8.5952500000000001</v>
      </c>
      <c r="Z15" s="31"/>
      <c r="AA15" s="31">
        <f t="shared" si="0"/>
        <v>0.9290775</v>
      </c>
      <c r="AB15" s="31">
        <f t="shared" si="1"/>
        <v>0.94315499999999997</v>
      </c>
      <c r="AC15" s="31">
        <f t="shared" si="2"/>
        <v>0.91500000000000004</v>
      </c>
      <c r="AD15" s="31">
        <f t="shared" si="3"/>
        <v>0.84662833333333332</v>
      </c>
      <c r="AE15" s="31">
        <f t="shared" si="4"/>
        <v>0.78810000000000002</v>
      </c>
      <c r="AF15" s="31">
        <f t="shared" si="5"/>
        <v>0.89225999999999994</v>
      </c>
      <c r="AG15" s="31">
        <f t="shared" si="6"/>
        <v>0.85952499999999998</v>
      </c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</row>
    <row r="16" spans="1:91" x14ac:dyDescent="0.25">
      <c r="E16" s="102">
        <f>AVERAGE(E5:E15)</f>
        <v>132.31941815495591</v>
      </c>
      <c r="F16" s="102">
        <f t="shared" ref="F16:Y16" si="7">AVERAGE(F5:F15)</f>
        <v>34.187662788642946</v>
      </c>
      <c r="G16" s="102">
        <f t="shared" si="7"/>
        <v>8.4587919877972215</v>
      </c>
      <c r="H16" s="102">
        <f t="shared" si="7"/>
        <v>8.4763578056539703</v>
      </c>
      <c r="I16" s="102">
        <f t="shared" si="7"/>
        <v>8.7807129951917577</v>
      </c>
      <c r="J16" s="102">
        <f t="shared" si="7"/>
        <v>8.4718</v>
      </c>
      <c r="K16" s="102">
        <f t="shared" si="7"/>
        <v>55.301039018021378</v>
      </c>
      <c r="L16" s="102">
        <f t="shared" si="7"/>
        <v>7.886272512070815</v>
      </c>
      <c r="M16" s="102">
        <f t="shared" si="7"/>
        <v>8.2900892462859463</v>
      </c>
      <c r="N16" s="102">
        <f t="shared" si="7"/>
        <v>8.2182089831765364</v>
      </c>
      <c r="O16" s="102">
        <f t="shared" si="7"/>
        <v>7.5214354900333014</v>
      </c>
      <c r="P16" s="102">
        <f t="shared" si="7"/>
        <v>8.2059343690616195</v>
      </c>
      <c r="Q16" s="102">
        <f t="shared" si="7"/>
        <v>7.7731293786180977</v>
      </c>
      <c r="R16" s="102">
        <f t="shared" si="7"/>
        <v>7.4059690387750541</v>
      </c>
      <c r="S16" s="102">
        <f t="shared" si="7"/>
        <v>17.582079590993676</v>
      </c>
      <c r="T16" s="102">
        <f t="shared" si="7"/>
        <v>8.8347569994171593</v>
      </c>
      <c r="U16" s="102">
        <f t="shared" si="7"/>
        <v>8.747322591576518</v>
      </c>
      <c r="V16" s="102">
        <f t="shared" si="7"/>
        <v>25.248636757297902</v>
      </c>
      <c r="W16" s="102">
        <f t="shared" si="7"/>
        <v>7.5858909090909101</v>
      </c>
      <c r="X16" s="102">
        <f t="shared" si="7"/>
        <v>8.6307654657965127</v>
      </c>
      <c r="Y16" s="102">
        <f t="shared" si="7"/>
        <v>9.0319803824104792</v>
      </c>
      <c r="AA16" s="31">
        <f>AVERAGE(AA5:AA15)</f>
        <v>0.87910397954968389</v>
      </c>
      <c r="AB16" s="31">
        <f t="shared" ref="AB16:AG16" si="8">AVERAGE(AB5:AB15)</f>
        <v>0.88347569994171626</v>
      </c>
      <c r="AC16" s="31">
        <f t="shared" si="8"/>
        <v>0.87473225915765174</v>
      </c>
      <c r="AD16" s="31">
        <f t="shared" si="8"/>
        <v>0.84162122524326333</v>
      </c>
      <c r="AE16" s="31">
        <f t="shared" si="8"/>
        <v>0.75858909090909099</v>
      </c>
      <c r="AF16" s="31">
        <f t="shared" si="8"/>
        <v>0.86307654657965149</v>
      </c>
      <c r="AG16" s="31">
        <f t="shared" si="8"/>
        <v>0.90319803824104805</v>
      </c>
    </row>
  </sheetData>
  <sortState ref="B6:AA16">
    <sortCondition ref="D6:D16"/>
  </sortState>
  <mergeCells count="13">
    <mergeCell ref="A1:A2"/>
    <mergeCell ref="B1:B2"/>
    <mergeCell ref="C1:C2"/>
    <mergeCell ref="D1:D2"/>
    <mergeCell ref="E1:E3"/>
    <mergeCell ref="S2:U2"/>
    <mergeCell ref="V2:Y2"/>
    <mergeCell ref="F1:J1"/>
    <mergeCell ref="K1:R1"/>
    <mergeCell ref="S1:U1"/>
    <mergeCell ref="V1:Y1"/>
    <mergeCell ref="F2:J2"/>
    <mergeCell ref="K2:R2"/>
  </mergeCells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14"/>
  <sheetViews>
    <sheetView topLeftCell="A5" zoomScale="66" zoomScaleNormal="66" workbookViewId="0">
      <selection activeCell="AA14" sqref="AA14:AG14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25" width="9.140625" style="1"/>
    <col min="26" max="142" width="9.140625" style="31"/>
    <col min="143" max="16384" width="9.140625" style="1"/>
  </cols>
  <sheetData>
    <row r="1" spans="1:142" ht="78.75" customHeight="1" x14ac:dyDescent="0.25">
      <c r="A1" s="128" t="s">
        <v>29</v>
      </c>
      <c r="B1" s="130" t="s">
        <v>28</v>
      </c>
      <c r="C1" s="132" t="s">
        <v>27</v>
      </c>
      <c r="D1" s="132" t="s">
        <v>26</v>
      </c>
      <c r="E1" s="133" t="s">
        <v>31</v>
      </c>
      <c r="F1" s="121" t="s">
        <v>25</v>
      </c>
      <c r="G1" s="121"/>
      <c r="H1" s="121"/>
      <c r="I1" s="121"/>
      <c r="J1" s="121"/>
      <c r="K1" s="121" t="s">
        <v>24</v>
      </c>
      <c r="L1" s="121"/>
      <c r="M1" s="121"/>
      <c r="N1" s="121"/>
      <c r="O1" s="121"/>
      <c r="P1" s="121"/>
      <c r="Q1" s="121"/>
      <c r="R1" s="121"/>
      <c r="S1" s="121" t="s">
        <v>23</v>
      </c>
      <c r="T1" s="121"/>
      <c r="U1" s="121"/>
      <c r="V1" s="121" t="s">
        <v>22</v>
      </c>
      <c r="W1" s="121"/>
      <c r="X1" s="121"/>
      <c r="Y1" s="121"/>
    </row>
    <row r="2" spans="1:142" ht="15.75" customHeight="1" x14ac:dyDescent="0.25">
      <c r="A2" s="129"/>
      <c r="B2" s="131"/>
      <c r="C2" s="132"/>
      <c r="D2" s="132"/>
      <c r="E2" s="143"/>
      <c r="F2" s="122" t="s">
        <v>20</v>
      </c>
      <c r="G2" s="122"/>
      <c r="H2" s="122"/>
      <c r="I2" s="122"/>
      <c r="J2" s="122"/>
      <c r="K2" s="122" t="s">
        <v>20</v>
      </c>
      <c r="L2" s="122"/>
      <c r="M2" s="122"/>
      <c r="N2" s="122"/>
      <c r="O2" s="122"/>
      <c r="P2" s="122"/>
      <c r="Q2" s="122"/>
      <c r="R2" s="122"/>
      <c r="S2" s="122" t="s">
        <v>20</v>
      </c>
      <c r="T2" s="122"/>
      <c r="U2" s="122"/>
      <c r="V2" s="122" t="s">
        <v>20</v>
      </c>
      <c r="W2" s="122"/>
      <c r="X2" s="122"/>
      <c r="Y2" s="122"/>
    </row>
    <row r="3" spans="1:142" ht="59.25" customHeight="1" x14ac:dyDescent="0.25">
      <c r="A3" s="7"/>
      <c r="B3" s="6"/>
      <c r="C3" s="5"/>
      <c r="D3" s="5"/>
      <c r="E3" s="144"/>
      <c r="F3" s="9" t="s">
        <v>6</v>
      </c>
      <c r="G3" s="8" t="s">
        <v>19</v>
      </c>
      <c r="H3" s="8" t="s">
        <v>16</v>
      </c>
      <c r="I3" s="8" t="s">
        <v>18</v>
      </c>
      <c r="J3" s="8" t="s">
        <v>17</v>
      </c>
      <c r="K3" s="9" t="s">
        <v>6</v>
      </c>
      <c r="L3" s="8" t="s">
        <v>13</v>
      </c>
      <c r="M3" s="8" t="s">
        <v>10</v>
      </c>
      <c r="N3" s="8" t="s">
        <v>11</v>
      </c>
      <c r="O3" s="8" t="s">
        <v>15</v>
      </c>
      <c r="P3" s="8" t="s">
        <v>12</v>
      </c>
      <c r="Q3" s="8" t="s">
        <v>14</v>
      </c>
      <c r="R3" s="8" t="s">
        <v>9</v>
      </c>
      <c r="S3" s="9" t="s">
        <v>6</v>
      </c>
      <c r="T3" s="8" t="s">
        <v>7</v>
      </c>
      <c r="U3" s="8" t="s">
        <v>8</v>
      </c>
      <c r="V3" s="9" t="s">
        <v>6</v>
      </c>
      <c r="W3" s="8" t="s">
        <v>3</v>
      </c>
      <c r="X3" s="8" t="s">
        <v>4</v>
      </c>
      <c r="Y3" s="8" t="s">
        <v>5</v>
      </c>
    </row>
    <row r="4" spans="1:142" ht="15.75" x14ac:dyDescent="0.25">
      <c r="A4" s="7"/>
      <c r="B4" s="6"/>
      <c r="C4" s="5"/>
      <c r="D4" s="5"/>
      <c r="E4" s="7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142" s="2" customFormat="1" ht="78.75" x14ac:dyDescent="0.25">
      <c r="A5" s="3">
        <v>1</v>
      </c>
      <c r="B5" s="19" t="s">
        <v>1304</v>
      </c>
      <c r="C5" s="19" t="s">
        <v>1305</v>
      </c>
      <c r="D5" s="66">
        <v>3814003550</v>
      </c>
      <c r="E5" s="62">
        <v>142.20310000000001</v>
      </c>
      <c r="F5" s="62">
        <v>36.987300000000005</v>
      </c>
      <c r="G5" s="62">
        <v>9.3594000000000008</v>
      </c>
      <c r="H5" s="62">
        <v>9.2173499999999997</v>
      </c>
      <c r="I5" s="62">
        <v>9.495750000000001</v>
      </c>
      <c r="J5" s="62">
        <v>8.9147999999999996</v>
      </c>
      <c r="K5" s="62">
        <v>59.870699999999999</v>
      </c>
      <c r="L5" s="62">
        <v>7.2088000000000001</v>
      </c>
      <c r="M5" s="62">
        <v>7.8707500000000001</v>
      </c>
      <c r="N5" s="62">
        <v>9.0084999999999997</v>
      </c>
      <c r="O5" s="62">
        <v>8.8863500000000002</v>
      </c>
      <c r="P5" s="62">
        <v>9.6051000000000002</v>
      </c>
      <c r="Q5" s="62">
        <v>8.3906500000000008</v>
      </c>
      <c r="R5" s="62">
        <v>8.9005499999999991</v>
      </c>
      <c r="S5" s="62">
        <v>18.248550000000002</v>
      </c>
      <c r="T5" s="62">
        <v>9.0909000000000013</v>
      </c>
      <c r="U5" s="62">
        <v>9.1576500000000003</v>
      </c>
      <c r="V5" s="62">
        <v>27.096550000000001</v>
      </c>
      <c r="W5" s="62">
        <v>8.5794999999999995</v>
      </c>
      <c r="X5" s="62">
        <v>8.8110999999999997</v>
      </c>
      <c r="Y5" s="62">
        <v>9.7059499999999996</v>
      </c>
      <c r="Z5" s="31"/>
      <c r="AA5" s="31">
        <f>AVERAGE(AB5:AC5)</f>
        <v>0.91242750000000017</v>
      </c>
      <c r="AB5" s="31">
        <f>ABS(T5/10)</f>
        <v>0.90909000000000018</v>
      </c>
      <c r="AC5" s="31">
        <f>ABS(U5/10)</f>
        <v>0.91576500000000005</v>
      </c>
      <c r="AD5" s="31">
        <f>AVERAGE(AE5:AG5)</f>
        <v>0.90321833333333323</v>
      </c>
      <c r="AE5" s="31">
        <f>ABS(W5/10)</f>
        <v>0.85794999999999999</v>
      </c>
      <c r="AF5" s="31">
        <f>ABS(X5/10)</f>
        <v>0.88110999999999995</v>
      </c>
      <c r="AG5" s="31">
        <f>ABS(Y5/10)</f>
        <v>0.97059499999999999</v>
      </c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</row>
    <row r="6" spans="1:142" s="2" customFormat="1" ht="78.75" x14ac:dyDescent="0.25">
      <c r="A6" s="3">
        <v>2</v>
      </c>
      <c r="B6" s="19" t="s">
        <v>1296</v>
      </c>
      <c r="C6" s="19" t="s">
        <v>1297</v>
      </c>
      <c r="D6" s="66">
        <v>3814003599</v>
      </c>
      <c r="E6" s="62">
        <v>135.74185</v>
      </c>
      <c r="F6" s="62">
        <v>34.217199999999998</v>
      </c>
      <c r="G6" s="62">
        <v>8.6586999999999996</v>
      </c>
      <c r="H6" s="62">
        <v>8.5161999999999995</v>
      </c>
      <c r="I6" s="62">
        <v>8.5457999999999998</v>
      </c>
      <c r="J6" s="62">
        <v>8.4964999999999993</v>
      </c>
      <c r="K6" s="62">
        <v>58.815249999999999</v>
      </c>
      <c r="L6" s="62">
        <v>8.1692499999999999</v>
      </c>
      <c r="M6" s="62">
        <v>8.1748999999999992</v>
      </c>
      <c r="N6" s="62">
        <v>8.4245000000000001</v>
      </c>
      <c r="O6" s="62">
        <v>8.4047999999999998</v>
      </c>
      <c r="P6" s="62">
        <v>8.8138000000000005</v>
      </c>
      <c r="Q6" s="62">
        <v>8.2666000000000004</v>
      </c>
      <c r="R6" s="62">
        <v>8.5614000000000008</v>
      </c>
      <c r="S6" s="62">
        <v>17.352600000000002</v>
      </c>
      <c r="T6" s="62">
        <v>8.6516000000000002</v>
      </c>
      <c r="U6" s="62">
        <v>8.7010000000000005</v>
      </c>
      <c r="V6" s="62">
        <v>25.356800000000003</v>
      </c>
      <c r="W6" s="62">
        <v>7.8688000000000002</v>
      </c>
      <c r="X6" s="62">
        <v>8.6544000000000008</v>
      </c>
      <c r="Y6" s="62">
        <v>8.8336000000000006</v>
      </c>
      <c r="Z6" s="31"/>
      <c r="AA6" s="31">
        <f t="shared" ref="AA6:AA12" si="0">AVERAGE(AB6:AC6)</f>
        <v>0.86763000000000012</v>
      </c>
      <c r="AB6" s="31">
        <f t="shared" ref="AB6:AB12" si="1">ABS(T6/10)</f>
        <v>0.86516000000000004</v>
      </c>
      <c r="AC6" s="31">
        <f t="shared" ref="AC6:AC12" si="2">ABS(U6/10)</f>
        <v>0.8701000000000001</v>
      </c>
      <c r="AD6" s="31">
        <f t="shared" ref="AD6:AD12" si="3">AVERAGE(AE6:AG6)</f>
        <v>0.84522666666666668</v>
      </c>
      <c r="AE6" s="31">
        <f t="shared" ref="AE6:AE12" si="4">ABS(W6/10)</f>
        <v>0.78688000000000002</v>
      </c>
      <c r="AF6" s="31">
        <f t="shared" ref="AF6:AF12" si="5">ABS(X6/10)</f>
        <v>0.8654400000000001</v>
      </c>
      <c r="AG6" s="31">
        <f t="shared" ref="AG6:AG12" si="6">ABS(Y6/10)</f>
        <v>0.88336000000000003</v>
      </c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</row>
    <row r="7" spans="1:142" s="2" customFormat="1" ht="63" x14ac:dyDescent="0.25">
      <c r="A7" s="3">
        <v>3</v>
      </c>
      <c r="B7" s="28" t="s">
        <v>1302</v>
      </c>
      <c r="C7" s="28" t="s">
        <v>1303</v>
      </c>
      <c r="D7" s="65">
        <v>3814006832</v>
      </c>
      <c r="E7" s="63">
        <v>154.42865</v>
      </c>
      <c r="F7" s="63">
        <v>38.676400000000001</v>
      </c>
      <c r="G7" s="63">
        <v>9.6295000000000002</v>
      </c>
      <c r="H7" s="63">
        <v>9.6094000000000008</v>
      </c>
      <c r="I7" s="63">
        <v>9.7254000000000005</v>
      </c>
      <c r="J7" s="63">
        <v>9.7120999999999995</v>
      </c>
      <c r="K7" s="63">
        <v>67.220950000000002</v>
      </c>
      <c r="L7" s="63">
        <v>9.4843499999999992</v>
      </c>
      <c r="M7" s="63">
        <v>9.5847999999999995</v>
      </c>
      <c r="N7" s="63">
        <v>9.6160999999999994</v>
      </c>
      <c r="O7" s="63">
        <v>9.6472999999999995</v>
      </c>
      <c r="P7" s="63">
        <v>9.7655999999999992</v>
      </c>
      <c r="Q7" s="63">
        <v>9.5892999999999997</v>
      </c>
      <c r="R7" s="63">
        <v>9.5335000000000001</v>
      </c>
      <c r="S7" s="63">
        <v>19.502200000000002</v>
      </c>
      <c r="T7" s="63">
        <v>9.75</v>
      </c>
      <c r="U7" s="63">
        <v>9.7522000000000002</v>
      </c>
      <c r="V7" s="63">
        <v>29.0291</v>
      </c>
      <c r="W7" s="63">
        <v>9.4375</v>
      </c>
      <c r="X7" s="63">
        <v>9.7612000000000005</v>
      </c>
      <c r="Y7" s="63">
        <v>9.8303999999999991</v>
      </c>
      <c r="Z7" s="31"/>
      <c r="AA7" s="31">
        <f t="shared" si="0"/>
        <v>0.97510999999999992</v>
      </c>
      <c r="AB7" s="31">
        <f t="shared" si="1"/>
        <v>0.97499999999999998</v>
      </c>
      <c r="AC7" s="31">
        <f t="shared" si="2"/>
        <v>0.97521999999999998</v>
      </c>
      <c r="AD7" s="31">
        <f t="shared" si="3"/>
        <v>0.96763666666666659</v>
      </c>
      <c r="AE7" s="31">
        <f t="shared" si="4"/>
        <v>0.94374999999999998</v>
      </c>
      <c r="AF7" s="31">
        <f t="shared" si="5"/>
        <v>0.9761200000000001</v>
      </c>
      <c r="AG7" s="31">
        <f t="shared" si="6"/>
        <v>0.98303999999999991</v>
      </c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</row>
    <row r="8" spans="1:142" s="16" customFormat="1" ht="78.75" x14ac:dyDescent="0.25">
      <c r="A8" s="3">
        <v>4</v>
      </c>
      <c r="B8" s="3" t="s">
        <v>1300</v>
      </c>
      <c r="C8" s="3" t="s">
        <v>1301</v>
      </c>
      <c r="D8" s="67">
        <v>3814006871</v>
      </c>
      <c r="E8" s="61">
        <v>153.03820000000002</v>
      </c>
      <c r="F8" s="61">
        <v>38.115400000000001</v>
      </c>
      <c r="G8" s="61">
        <v>9.2691999999999997</v>
      </c>
      <c r="H8" s="61">
        <v>9.5385000000000009</v>
      </c>
      <c r="I8" s="61">
        <v>9.5769000000000002</v>
      </c>
      <c r="J8" s="61">
        <v>9.7308000000000003</v>
      </c>
      <c r="K8" s="61">
        <v>67.230599999999995</v>
      </c>
      <c r="L8" s="61">
        <v>9.3845999999999989</v>
      </c>
      <c r="M8" s="61">
        <v>9.4614999999999991</v>
      </c>
      <c r="N8" s="61">
        <v>9.6922999999999995</v>
      </c>
      <c r="O8" s="61">
        <v>9.6538000000000004</v>
      </c>
      <c r="P8" s="61">
        <v>9.7691999999999997</v>
      </c>
      <c r="Q8" s="61">
        <v>9.6922999999999995</v>
      </c>
      <c r="R8" s="61">
        <v>9.5769000000000002</v>
      </c>
      <c r="S8" s="61">
        <v>19.230699999999999</v>
      </c>
      <c r="T8" s="61">
        <v>9.6538000000000004</v>
      </c>
      <c r="U8" s="61">
        <v>9.5769000000000002</v>
      </c>
      <c r="V8" s="61">
        <v>28.461500000000001</v>
      </c>
      <c r="W8" s="61">
        <v>9.3846000000000007</v>
      </c>
      <c r="X8" s="61">
        <v>9.4614999999999991</v>
      </c>
      <c r="Y8" s="61">
        <v>9.6153999999999993</v>
      </c>
      <c r="Z8" s="31"/>
      <c r="AA8" s="31">
        <f t="shared" si="0"/>
        <v>0.96153500000000003</v>
      </c>
      <c r="AB8" s="31">
        <f t="shared" si="1"/>
        <v>0.96538000000000002</v>
      </c>
      <c r="AC8" s="31">
        <f t="shared" si="2"/>
        <v>0.95769000000000004</v>
      </c>
      <c r="AD8" s="31">
        <f t="shared" si="3"/>
        <v>0.94871666666666654</v>
      </c>
      <c r="AE8" s="31">
        <f t="shared" si="4"/>
        <v>0.93846000000000007</v>
      </c>
      <c r="AF8" s="31">
        <f t="shared" si="5"/>
        <v>0.94614999999999994</v>
      </c>
      <c r="AG8" s="31">
        <f t="shared" si="6"/>
        <v>0.96153999999999995</v>
      </c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</row>
    <row r="9" spans="1:142" s="2" customFormat="1" ht="78.75" x14ac:dyDescent="0.25">
      <c r="A9" s="3">
        <v>5</v>
      </c>
      <c r="B9" s="3" t="s">
        <v>1292</v>
      </c>
      <c r="C9" s="3" t="s">
        <v>1293</v>
      </c>
      <c r="D9" s="67">
        <v>3814006920</v>
      </c>
      <c r="E9" s="61">
        <v>145.99245681818184</v>
      </c>
      <c r="F9" s="61">
        <v>36.865427272727274</v>
      </c>
      <c r="G9" s="61">
        <v>9.2687181818181816</v>
      </c>
      <c r="H9" s="61">
        <v>9.2452681818181812</v>
      </c>
      <c r="I9" s="61">
        <v>9.2075409090909091</v>
      </c>
      <c r="J9" s="61">
        <v>9.1439000000000004</v>
      </c>
      <c r="K9" s="61">
        <v>63.388225000000006</v>
      </c>
      <c r="L9" s="61">
        <v>8.9404295454545455</v>
      </c>
      <c r="M9" s="61">
        <v>9.029722727272727</v>
      </c>
      <c r="N9" s="61">
        <v>8.984268181818182</v>
      </c>
      <c r="O9" s="61">
        <v>8.9765454545454553</v>
      </c>
      <c r="P9" s="61">
        <v>9.0924045454545457</v>
      </c>
      <c r="Q9" s="61">
        <v>9.1565863636363645</v>
      </c>
      <c r="R9" s="61">
        <v>9.2082681818181804</v>
      </c>
      <c r="S9" s="61">
        <v>18.267990909090909</v>
      </c>
      <c r="T9" s="61">
        <v>9.165586363636363</v>
      </c>
      <c r="U9" s="61">
        <v>9.1024045454545455</v>
      </c>
      <c r="V9" s="61">
        <v>27.470813636363637</v>
      </c>
      <c r="W9" s="61">
        <v>9.0229999999999997</v>
      </c>
      <c r="X9" s="61">
        <v>9.1386363636363637</v>
      </c>
      <c r="Y9" s="61">
        <v>9.3091772727272737</v>
      </c>
      <c r="Z9" s="31"/>
      <c r="AA9" s="31">
        <f t="shared" si="0"/>
        <v>0.91339954545454538</v>
      </c>
      <c r="AB9" s="31">
        <f t="shared" si="1"/>
        <v>0.91655863636363633</v>
      </c>
      <c r="AC9" s="31">
        <f t="shared" si="2"/>
        <v>0.91024045454545455</v>
      </c>
      <c r="AD9" s="31">
        <f t="shared" si="3"/>
        <v>0.91569378787878797</v>
      </c>
      <c r="AE9" s="31">
        <f t="shared" si="4"/>
        <v>0.90229999999999999</v>
      </c>
      <c r="AF9" s="31">
        <f t="shared" si="5"/>
        <v>0.91386363636363632</v>
      </c>
      <c r="AG9" s="31">
        <f t="shared" si="6"/>
        <v>0.93091772727272737</v>
      </c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</row>
    <row r="10" spans="1:142" s="2" customFormat="1" ht="78.75" x14ac:dyDescent="0.25">
      <c r="A10" s="3">
        <v>6</v>
      </c>
      <c r="B10" s="3" t="s">
        <v>1298</v>
      </c>
      <c r="C10" s="3" t="s">
        <v>1299</v>
      </c>
      <c r="D10" s="67">
        <v>3814007025</v>
      </c>
      <c r="E10" s="61">
        <v>148.39218333333332</v>
      </c>
      <c r="F10" s="61">
        <v>38.070816666666666</v>
      </c>
      <c r="G10" s="61">
        <v>9.675650000000001</v>
      </c>
      <c r="H10" s="61">
        <v>9.4802833333333325</v>
      </c>
      <c r="I10" s="61">
        <v>9.5474833333333322</v>
      </c>
      <c r="J10" s="61">
        <v>9.3673999999999999</v>
      </c>
      <c r="K10" s="61">
        <v>64.293516666666662</v>
      </c>
      <c r="L10" s="61">
        <v>8.9896999999999991</v>
      </c>
      <c r="M10" s="61">
        <v>9.359333333333332</v>
      </c>
      <c r="N10" s="61">
        <v>9.176516666666668</v>
      </c>
      <c r="O10" s="61">
        <v>9.1550166666666666</v>
      </c>
      <c r="P10" s="61">
        <v>9.5743833333333335</v>
      </c>
      <c r="Q10" s="61">
        <v>9.1406999999999989</v>
      </c>
      <c r="R10" s="61">
        <v>8.8978666666666673</v>
      </c>
      <c r="S10" s="61">
        <v>18.883533333333332</v>
      </c>
      <c r="T10" s="61">
        <v>9.5573666666666668</v>
      </c>
      <c r="U10" s="61">
        <v>9.3261666666666674</v>
      </c>
      <c r="V10" s="61">
        <v>27.144316666666665</v>
      </c>
      <c r="W10" s="61">
        <v>8.1021999999999998</v>
      </c>
      <c r="X10" s="61">
        <v>9.3181166666666666</v>
      </c>
      <c r="Y10" s="61">
        <v>9.7240000000000002</v>
      </c>
      <c r="Z10" s="31"/>
      <c r="AA10" s="31">
        <f t="shared" si="0"/>
        <v>0.94417666666666666</v>
      </c>
      <c r="AB10" s="31">
        <f t="shared" si="1"/>
        <v>0.95573666666666668</v>
      </c>
      <c r="AC10" s="31">
        <f t="shared" si="2"/>
        <v>0.93261666666666676</v>
      </c>
      <c r="AD10" s="31">
        <f t="shared" si="3"/>
        <v>0.90481055555555556</v>
      </c>
      <c r="AE10" s="31">
        <f t="shared" si="4"/>
        <v>0.81021999999999994</v>
      </c>
      <c r="AF10" s="31">
        <f t="shared" si="5"/>
        <v>0.9318116666666667</v>
      </c>
      <c r="AG10" s="31">
        <f t="shared" si="6"/>
        <v>0.97240000000000004</v>
      </c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</row>
    <row r="11" spans="1:142" s="27" customFormat="1" ht="78.75" x14ac:dyDescent="0.25">
      <c r="A11" s="3">
        <v>7</v>
      </c>
      <c r="B11" s="3" t="s">
        <v>1290</v>
      </c>
      <c r="C11" s="3" t="s">
        <v>1291</v>
      </c>
      <c r="D11" s="67">
        <v>3814017760</v>
      </c>
      <c r="E11" s="61">
        <v>146.23675</v>
      </c>
      <c r="F11" s="61">
        <v>36.5867</v>
      </c>
      <c r="G11" s="61">
        <v>8.9885000000000002</v>
      </c>
      <c r="H11" s="61">
        <v>9.1635000000000009</v>
      </c>
      <c r="I11" s="61">
        <v>9.2462</v>
      </c>
      <c r="J11" s="61">
        <v>9.1884999999999994</v>
      </c>
      <c r="K11" s="61">
        <v>63.063549999999999</v>
      </c>
      <c r="L11" s="61">
        <v>8.9711500000000015</v>
      </c>
      <c r="M11" s="61">
        <v>8.9172999999999991</v>
      </c>
      <c r="N11" s="61">
        <v>9.1346000000000007</v>
      </c>
      <c r="O11" s="61">
        <v>8.8962000000000003</v>
      </c>
      <c r="P11" s="61">
        <v>9.2922999999999991</v>
      </c>
      <c r="Q11" s="61">
        <v>9.0808</v>
      </c>
      <c r="R11" s="61">
        <v>8.7712000000000003</v>
      </c>
      <c r="S11" s="61">
        <v>18.884599999999999</v>
      </c>
      <c r="T11" s="61">
        <v>9.4268999999999998</v>
      </c>
      <c r="U11" s="61">
        <v>9.4577000000000009</v>
      </c>
      <c r="V11" s="61">
        <v>27.701900000000002</v>
      </c>
      <c r="W11" s="61">
        <v>8.8712</v>
      </c>
      <c r="X11" s="61">
        <v>9.3614999999999995</v>
      </c>
      <c r="Y11" s="61">
        <v>9.4692000000000007</v>
      </c>
      <c r="Z11" s="31"/>
      <c r="AA11" s="31">
        <f t="shared" si="0"/>
        <v>0.94423000000000012</v>
      </c>
      <c r="AB11" s="31">
        <f t="shared" si="1"/>
        <v>0.94269000000000003</v>
      </c>
      <c r="AC11" s="31">
        <f t="shared" si="2"/>
        <v>0.94577000000000011</v>
      </c>
      <c r="AD11" s="31">
        <f t="shared" si="3"/>
        <v>0.92339666666666664</v>
      </c>
      <c r="AE11" s="31">
        <f t="shared" si="4"/>
        <v>0.88712000000000002</v>
      </c>
      <c r="AF11" s="31">
        <f t="shared" si="5"/>
        <v>0.93614999999999993</v>
      </c>
      <c r="AG11" s="31">
        <f t="shared" si="6"/>
        <v>0.94692000000000009</v>
      </c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</row>
    <row r="12" spans="1:142" s="16" customFormat="1" ht="78.75" x14ac:dyDescent="0.25">
      <c r="A12" s="3">
        <v>8</v>
      </c>
      <c r="B12" s="3" t="s">
        <v>1294</v>
      </c>
      <c r="C12" s="3" t="s">
        <v>1295</v>
      </c>
      <c r="D12" s="67">
        <v>3814018612</v>
      </c>
      <c r="E12" s="61">
        <v>145.85938160377358</v>
      </c>
      <c r="F12" s="61">
        <v>36.651993396226416</v>
      </c>
      <c r="G12" s="61">
        <v>9.0541405660377343</v>
      </c>
      <c r="H12" s="61">
        <v>9.0127367924528308</v>
      </c>
      <c r="I12" s="61">
        <v>9.19381603773585</v>
      </c>
      <c r="J12" s="61">
        <v>9.3912999999999993</v>
      </c>
      <c r="K12" s="61">
        <v>62.416405188679249</v>
      </c>
      <c r="L12" s="61">
        <v>8.9088051886792456</v>
      </c>
      <c r="M12" s="61">
        <v>9.003668867924528</v>
      </c>
      <c r="N12" s="61">
        <v>8.8709632075471703</v>
      </c>
      <c r="O12" s="61">
        <v>8.8190773584905653</v>
      </c>
      <c r="P12" s="61">
        <v>9.2790358490566049</v>
      </c>
      <c r="Q12" s="61">
        <v>9.0083867924528302</v>
      </c>
      <c r="R12" s="61">
        <v>8.5264679245283013</v>
      </c>
      <c r="S12" s="61">
        <v>18.42447641509434</v>
      </c>
      <c r="T12" s="61">
        <v>9.2434481132075472</v>
      </c>
      <c r="U12" s="61">
        <v>9.1810283018867924</v>
      </c>
      <c r="V12" s="61">
        <v>28.366506603773587</v>
      </c>
      <c r="W12" s="61">
        <v>9.4870000000000001</v>
      </c>
      <c r="X12" s="61">
        <v>9.1890462264150941</v>
      </c>
      <c r="Y12" s="61">
        <v>9.690460377358491</v>
      </c>
      <c r="Z12" s="31"/>
      <c r="AA12" s="31">
        <f t="shared" si="0"/>
        <v>0.92122382075471698</v>
      </c>
      <c r="AB12" s="31">
        <f t="shared" si="1"/>
        <v>0.92434481132075474</v>
      </c>
      <c r="AC12" s="31">
        <f t="shared" si="2"/>
        <v>0.91810283018867922</v>
      </c>
      <c r="AD12" s="31">
        <f t="shared" si="3"/>
        <v>0.94555022012578627</v>
      </c>
      <c r="AE12" s="31">
        <f t="shared" si="4"/>
        <v>0.94869999999999999</v>
      </c>
      <c r="AF12" s="31">
        <f t="shared" si="5"/>
        <v>0.91890462264150941</v>
      </c>
      <c r="AG12" s="31">
        <f t="shared" si="6"/>
        <v>0.96904603773584908</v>
      </c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</row>
    <row r="13" spans="1:142" ht="90" x14ac:dyDescent="0.25">
      <c r="D13" s="101" t="s">
        <v>2047</v>
      </c>
      <c r="E13" s="101">
        <v>141.71</v>
      </c>
      <c r="F13" s="101">
        <v>37.14</v>
      </c>
      <c r="G13" s="101">
        <v>9.41</v>
      </c>
      <c r="H13" s="101">
        <v>9.16</v>
      </c>
      <c r="I13" s="101">
        <v>9.48</v>
      </c>
      <c r="J13" s="101">
        <v>9.09</v>
      </c>
      <c r="K13" s="101">
        <v>55.980000000000004</v>
      </c>
      <c r="L13" s="101">
        <v>8.98</v>
      </c>
      <c r="M13" s="101">
        <v>6.57</v>
      </c>
      <c r="N13" s="101">
        <v>8.18</v>
      </c>
      <c r="O13" s="101">
        <v>7.67</v>
      </c>
      <c r="P13" s="101">
        <v>8.16</v>
      </c>
      <c r="Q13" s="101">
        <v>8.65</v>
      </c>
      <c r="R13" s="101">
        <v>7.77</v>
      </c>
      <c r="S13" s="101">
        <v>19.619999999999997</v>
      </c>
      <c r="T13" s="101">
        <v>10</v>
      </c>
      <c r="U13" s="101">
        <v>9.6199999999999992</v>
      </c>
      <c r="V13" s="101">
        <v>28.97</v>
      </c>
      <c r="W13" s="101">
        <v>9.25</v>
      </c>
      <c r="X13" s="101">
        <v>9.91</v>
      </c>
      <c r="Y13" s="101">
        <v>9.81</v>
      </c>
      <c r="AA13" s="31">
        <f>AVERAGE(AB13:AC13)</f>
        <v>0.98099999999999998</v>
      </c>
      <c r="AB13" s="31">
        <f>ABS(T13/10)</f>
        <v>1</v>
      </c>
      <c r="AC13" s="31">
        <f>ABS(U13/10)</f>
        <v>0.96199999999999997</v>
      </c>
      <c r="AD13" s="31">
        <f>AVERAGE(AE13:AG13)</f>
        <v>0.96566666666666678</v>
      </c>
      <c r="AE13" s="31">
        <f>ABS(W13/10)</f>
        <v>0.92500000000000004</v>
      </c>
      <c r="AF13" s="31">
        <f>ABS(X13/10)</f>
        <v>0.99099999999999999</v>
      </c>
      <c r="AG13" s="31">
        <f>ABS(Y13/10)</f>
        <v>0.98100000000000009</v>
      </c>
    </row>
    <row r="14" spans="1:142" x14ac:dyDescent="0.25">
      <c r="E14" s="102">
        <f>AVERAGE(E5:E13)</f>
        <v>145.95584130614321</v>
      </c>
      <c r="F14" s="102">
        <f t="shared" ref="F14:Y14" si="7">AVERAGE(F5:F13)</f>
        <v>37.034581926180039</v>
      </c>
      <c r="G14" s="102">
        <f t="shared" si="7"/>
        <v>9.2570898608728793</v>
      </c>
      <c r="H14" s="102">
        <f t="shared" si="7"/>
        <v>9.2159153675115935</v>
      </c>
      <c r="I14" s="102">
        <f t="shared" si="7"/>
        <v>9.3354322533511223</v>
      </c>
      <c r="J14" s="102">
        <f t="shared" si="7"/>
        <v>9.2261444444444454</v>
      </c>
      <c r="K14" s="102">
        <f t="shared" si="7"/>
        <v>62.475466317260661</v>
      </c>
      <c r="L14" s="102">
        <f t="shared" si="7"/>
        <v>8.7818983037926444</v>
      </c>
      <c r="M14" s="102">
        <f t="shared" si="7"/>
        <v>8.6635527698367323</v>
      </c>
      <c r="N14" s="102">
        <f t="shared" si="7"/>
        <v>9.0097497840035601</v>
      </c>
      <c r="O14" s="102">
        <f t="shared" si="7"/>
        <v>8.9010099421891891</v>
      </c>
      <c r="P14" s="102">
        <f t="shared" si="7"/>
        <v>9.2613137475382743</v>
      </c>
      <c r="Q14" s="102">
        <f t="shared" si="7"/>
        <v>8.9972581284543551</v>
      </c>
      <c r="R14" s="102">
        <f t="shared" si="7"/>
        <v>8.860683641445906</v>
      </c>
      <c r="S14" s="102">
        <f t="shared" si="7"/>
        <v>18.71273896194651</v>
      </c>
      <c r="T14" s="102">
        <f t="shared" si="7"/>
        <v>9.3932890159456193</v>
      </c>
      <c r="U14" s="102">
        <f t="shared" si="7"/>
        <v>9.3194499460008906</v>
      </c>
      <c r="V14" s="102">
        <f t="shared" si="7"/>
        <v>27.733054100755986</v>
      </c>
      <c r="W14" s="102">
        <f t="shared" si="7"/>
        <v>8.8893111111111107</v>
      </c>
      <c r="X14" s="102">
        <f t="shared" si="7"/>
        <v>9.2894999174131261</v>
      </c>
      <c r="Y14" s="102">
        <f t="shared" si="7"/>
        <v>9.5542430722317508</v>
      </c>
      <c r="AA14" s="31">
        <f>AVERAGE(AA5:AA13)</f>
        <v>0.93563694809732545</v>
      </c>
      <c r="AB14" s="31">
        <f t="shared" ref="AB14:AG14" si="8">AVERAGE(AB5:AB13)</f>
        <v>0.93932890159456206</v>
      </c>
      <c r="AC14" s="31">
        <f t="shared" si="8"/>
        <v>0.93194499460008906</v>
      </c>
      <c r="AD14" s="31">
        <f t="shared" si="8"/>
        <v>0.92443513669186617</v>
      </c>
      <c r="AE14" s="31">
        <f t="shared" si="8"/>
        <v>0.88893111111111112</v>
      </c>
      <c r="AF14" s="31">
        <f t="shared" si="8"/>
        <v>0.92894999174131243</v>
      </c>
      <c r="AG14" s="31">
        <f t="shared" si="8"/>
        <v>0.95542430722317517</v>
      </c>
    </row>
  </sheetData>
  <sortState ref="B6:AA13">
    <sortCondition ref="D6:D13"/>
  </sortState>
  <mergeCells count="13">
    <mergeCell ref="E1:E3"/>
    <mergeCell ref="A1:A2"/>
    <mergeCell ref="B1:B2"/>
    <mergeCell ref="C1:C2"/>
    <mergeCell ref="D1:D2"/>
    <mergeCell ref="S2:U2"/>
    <mergeCell ref="V2:Y2"/>
    <mergeCell ref="F1:J1"/>
    <mergeCell ref="K1:R1"/>
    <mergeCell ref="S1:U1"/>
    <mergeCell ref="V1:Y1"/>
    <mergeCell ref="F2:J2"/>
    <mergeCell ref="K2:R2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N13"/>
  <sheetViews>
    <sheetView topLeftCell="C5" zoomScale="68" zoomScaleNormal="68" workbookViewId="0">
      <selection activeCell="AA13" sqref="AA13:AG13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25" width="9.140625" style="1"/>
    <col min="26" max="196" width="9.140625" style="31"/>
    <col min="197" max="16384" width="9.140625" style="1"/>
  </cols>
  <sheetData>
    <row r="1" spans="1:196" ht="78.75" customHeight="1" x14ac:dyDescent="0.25">
      <c r="A1" s="128" t="s">
        <v>29</v>
      </c>
      <c r="B1" s="130" t="s">
        <v>28</v>
      </c>
      <c r="C1" s="132" t="s">
        <v>27</v>
      </c>
      <c r="D1" s="132" t="s">
        <v>26</v>
      </c>
      <c r="E1" s="133" t="s">
        <v>31</v>
      </c>
      <c r="F1" s="121" t="s">
        <v>25</v>
      </c>
      <c r="G1" s="121"/>
      <c r="H1" s="121"/>
      <c r="I1" s="121"/>
      <c r="J1" s="121"/>
      <c r="K1" s="121" t="s">
        <v>24</v>
      </c>
      <c r="L1" s="121"/>
      <c r="M1" s="121"/>
      <c r="N1" s="121"/>
      <c r="O1" s="121"/>
      <c r="P1" s="121"/>
      <c r="Q1" s="121"/>
      <c r="R1" s="121"/>
      <c r="S1" s="121" t="s">
        <v>23</v>
      </c>
      <c r="T1" s="121"/>
      <c r="U1" s="121"/>
      <c r="V1" s="121" t="s">
        <v>22</v>
      </c>
      <c r="W1" s="121"/>
      <c r="X1" s="121"/>
      <c r="Y1" s="121"/>
    </row>
    <row r="2" spans="1:196" ht="15.75" customHeight="1" x14ac:dyDescent="0.25">
      <c r="A2" s="129"/>
      <c r="B2" s="131"/>
      <c r="C2" s="132"/>
      <c r="D2" s="132"/>
      <c r="E2" s="143"/>
      <c r="F2" s="122" t="s">
        <v>20</v>
      </c>
      <c r="G2" s="122"/>
      <c r="H2" s="122"/>
      <c r="I2" s="122"/>
      <c r="J2" s="122"/>
      <c r="K2" s="122" t="s">
        <v>20</v>
      </c>
      <c r="L2" s="122"/>
      <c r="M2" s="122"/>
      <c r="N2" s="122"/>
      <c r="O2" s="122"/>
      <c r="P2" s="122"/>
      <c r="Q2" s="122"/>
      <c r="R2" s="122"/>
      <c r="S2" s="122" t="s">
        <v>20</v>
      </c>
      <c r="T2" s="122"/>
      <c r="U2" s="122"/>
      <c r="V2" s="122" t="s">
        <v>20</v>
      </c>
      <c r="W2" s="122"/>
      <c r="X2" s="122"/>
      <c r="Y2" s="122"/>
    </row>
    <row r="3" spans="1:196" ht="136.5" customHeight="1" x14ac:dyDescent="0.25">
      <c r="A3" s="7"/>
      <c r="B3" s="6"/>
      <c r="C3" s="5"/>
      <c r="D3" s="5"/>
      <c r="E3" s="144"/>
      <c r="F3" s="9" t="s">
        <v>6</v>
      </c>
      <c r="G3" s="8" t="s">
        <v>19</v>
      </c>
      <c r="H3" s="8" t="s">
        <v>16</v>
      </c>
      <c r="I3" s="8" t="s">
        <v>18</v>
      </c>
      <c r="J3" s="8" t="s">
        <v>17</v>
      </c>
      <c r="K3" s="9" t="s">
        <v>6</v>
      </c>
      <c r="L3" s="8" t="s">
        <v>13</v>
      </c>
      <c r="M3" s="8" t="s">
        <v>10</v>
      </c>
      <c r="N3" s="8" t="s">
        <v>11</v>
      </c>
      <c r="O3" s="8" t="s">
        <v>15</v>
      </c>
      <c r="P3" s="8" t="s">
        <v>12</v>
      </c>
      <c r="Q3" s="8" t="s">
        <v>14</v>
      </c>
      <c r="R3" s="8" t="s">
        <v>9</v>
      </c>
      <c r="S3" s="9" t="s">
        <v>6</v>
      </c>
      <c r="T3" s="8" t="s">
        <v>7</v>
      </c>
      <c r="U3" s="8" t="s">
        <v>8</v>
      </c>
      <c r="V3" s="9" t="s">
        <v>6</v>
      </c>
      <c r="W3" s="8" t="s">
        <v>3</v>
      </c>
      <c r="X3" s="8" t="s">
        <v>4</v>
      </c>
      <c r="Y3" s="8" t="s">
        <v>5</v>
      </c>
    </row>
    <row r="4" spans="1:196" ht="15.75" x14ac:dyDescent="0.25">
      <c r="A4" s="7"/>
      <c r="B4" s="6"/>
      <c r="C4" s="5"/>
      <c r="D4" s="5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196" s="27" customFormat="1" ht="63" x14ac:dyDescent="0.25">
      <c r="A5" s="28">
        <v>1</v>
      </c>
      <c r="B5" s="32" t="s">
        <v>1318</v>
      </c>
      <c r="C5" s="3" t="s">
        <v>1319</v>
      </c>
      <c r="D5" s="3">
        <v>3820006573</v>
      </c>
      <c r="E5" s="61">
        <v>143.4161</v>
      </c>
      <c r="F5" s="61">
        <v>35.1081</v>
      </c>
      <c r="G5" s="61">
        <v>8.5189000000000004</v>
      </c>
      <c r="H5" s="61">
        <v>8.7946000000000009</v>
      </c>
      <c r="I5" s="61">
        <v>8.8703000000000003</v>
      </c>
      <c r="J5" s="61">
        <v>8.9243000000000006</v>
      </c>
      <c r="K5" s="61">
        <v>61.994500000000002</v>
      </c>
      <c r="L5" s="61">
        <v>8.2324000000000002</v>
      </c>
      <c r="M5" s="61">
        <v>9.5081000000000007</v>
      </c>
      <c r="N5" s="61">
        <v>9.4323999999999995</v>
      </c>
      <c r="O5" s="61">
        <v>7.6054000000000004</v>
      </c>
      <c r="P5" s="61">
        <v>9.6594999999999995</v>
      </c>
      <c r="Q5" s="61">
        <v>9.2162000000000006</v>
      </c>
      <c r="R5" s="61">
        <v>8.3405000000000005</v>
      </c>
      <c r="S5" s="61">
        <v>18.9514</v>
      </c>
      <c r="T5" s="61">
        <v>9.4649000000000001</v>
      </c>
      <c r="U5" s="61">
        <v>9.4864999999999995</v>
      </c>
      <c r="V5" s="61">
        <v>27.362099999999998</v>
      </c>
      <c r="W5" s="61">
        <v>8.1891999999999996</v>
      </c>
      <c r="X5" s="61">
        <v>9.4269999999999996</v>
      </c>
      <c r="Y5" s="61">
        <v>9.7459000000000007</v>
      </c>
      <c r="Z5" s="31"/>
      <c r="AA5" s="31">
        <f>AVERAGE(AB5:AC5)</f>
        <v>0.94757000000000002</v>
      </c>
      <c r="AB5" s="31">
        <f>ABS(T5/10)</f>
        <v>0.94649000000000005</v>
      </c>
      <c r="AC5" s="31">
        <f>ABS(U5/10)</f>
        <v>0.94864999999999999</v>
      </c>
      <c r="AD5" s="31">
        <f>AVERAGE(AE5:AG5)</f>
        <v>0.91206999999999994</v>
      </c>
      <c r="AE5" s="31">
        <f>ABS(W5/10)</f>
        <v>0.81891999999999998</v>
      </c>
      <c r="AF5" s="31">
        <f>ABS(X5/10)</f>
        <v>0.94269999999999998</v>
      </c>
      <c r="AG5" s="31">
        <f>ABS(Y5/10)</f>
        <v>0.97459000000000007</v>
      </c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</row>
    <row r="6" spans="1:196" s="27" customFormat="1" ht="110.25" x14ac:dyDescent="0.25">
      <c r="A6" s="28">
        <v>2</v>
      </c>
      <c r="B6" s="3" t="s">
        <v>1316</v>
      </c>
      <c r="C6" s="3" t="s">
        <v>1317</v>
      </c>
      <c r="D6" s="67">
        <v>3820006848</v>
      </c>
      <c r="E6" s="61">
        <v>137.61365000000001</v>
      </c>
      <c r="F6" s="61">
        <v>34.290900000000001</v>
      </c>
      <c r="G6" s="61">
        <v>8.6999999999999993</v>
      </c>
      <c r="H6" s="61">
        <v>8.4454999999999991</v>
      </c>
      <c r="I6" s="61">
        <v>8.5817999999999994</v>
      </c>
      <c r="J6" s="61">
        <v>8.5635999999999992</v>
      </c>
      <c r="K6" s="61">
        <v>60.050050000000006</v>
      </c>
      <c r="L6" s="61">
        <v>8.6045499999999997</v>
      </c>
      <c r="M6" s="61">
        <v>8.6999999999999993</v>
      </c>
      <c r="N6" s="61">
        <v>8.5455000000000005</v>
      </c>
      <c r="O6" s="61">
        <v>8.6273</v>
      </c>
      <c r="P6" s="61">
        <v>8.5091000000000001</v>
      </c>
      <c r="Q6" s="61">
        <v>8.5635999999999992</v>
      </c>
      <c r="R6" s="61">
        <v>8.5</v>
      </c>
      <c r="S6" s="61">
        <v>17.118200000000002</v>
      </c>
      <c r="T6" s="61">
        <v>8.5455000000000005</v>
      </c>
      <c r="U6" s="61">
        <v>8.5726999999999993</v>
      </c>
      <c r="V6" s="61">
        <v>26.154499999999999</v>
      </c>
      <c r="W6" s="61">
        <v>8.6727000000000007</v>
      </c>
      <c r="X6" s="61">
        <v>8.6273</v>
      </c>
      <c r="Y6" s="61">
        <v>8.8544999999999998</v>
      </c>
      <c r="Z6" s="31"/>
      <c r="AA6" s="31">
        <f t="shared" ref="AA6:AA12" si="0">AVERAGE(AB6:AC6)</f>
        <v>0.85590999999999995</v>
      </c>
      <c r="AB6" s="31">
        <f t="shared" ref="AB6:AB12" si="1">ABS(T6/10)</f>
        <v>0.85455000000000003</v>
      </c>
      <c r="AC6" s="31">
        <f t="shared" ref="AC6:AC12" si="2">ABS(U6/10)</f>
        <v>0.85726999999999998</v>
      </c>
      <c r="AD6" s="31">
        <f t="shared" ref="AD6:AD12" si="3">AVERAGE(AE6:AG6)</f>
        <v>0.87181666666666668</v>
      </c>
      <c r="AE6" s="31">
        <f t="shared" ref="AE6:AE12" si="4">ABS(W6/10)</f>
        <v>0.8672700000000001</v>
      </c>
      <c r="AF6" s="31">
        <f t="shared" ref="AF6:AF12" si="5">ABS(X6/10)</f>
        <v>0.86273</v>
      </c>
      <c r="AG6" s="31">
        <f t="shared" ref="AG6:AG12" si="6">ABS(Y6/10)</f>
        <v>0.88544999999999996</v>
      </c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</row>
    <row r="7" spans="1:196" s="16" customFormat="1" ht="78.75" x14ac:dyDescent="0.25">
      <c r="A7" s="28">
        <v>3</v>
      </c>
      <c r="B7" s="19" t="s">
        <v>1312</v>
      </c>
      <c r="C7" s="19" t="s">
        <v>1313</v>
      </c>
      <c r="D7" s="66">
        <v>3820007200</v>
      </c>
      <c r="E7" s="62">
        <v>154.2807</v>
      </c>
      <c r="F7" s="62">
        <v>38.338799999999999</v>
      </c>
      <c r="G7" s="62">
        <v>9.5747999999999998</v>
      </c>
      <c r="H7" s="62">
        <v>9.6311999999999998</v>
      </c>
      <c r="I7" s="62">
        <v>9.5663999999999998</v>
      </c>
      <c r="J7" s="62">
        <v>9.5663999999999998</v>
      </c>
      <c r="K7" s="62">
        <v>67.284099999999995</v>
      </c>
      <c r="L7" s="62">
        <v>9.5497999999999994</v>
      </c>
      <c r="M7" s="62">
        <v>9.4867000000000008</v>
      </c>
      <c r="N7" s="62">
        <v>9.6295999999999999</v>
      </c>
      <c r="O7" s="62">
        <v>9.6212999999999997</v>
      </c>
      <c r="P7" s="62">
        <v>9.6943999999999999</v>
      </c>
      <c r="Q7" s="62">
        <v>9.6744000000000003</v>
      </c>
      <c r="R7" s="62">
        <v>9.6279000000000003</v>
      </c>
      <c r="S7" s="62">
        <v>19.4435</v>
      </c>
      <c r="T7" s="62">
        <v>9.7042999999999999</v>
      </c>
      <c r="U7" s="62">
        <v>9.7392000000000003</v>
      </c>
      <c r="V7" s="62">
        <v>29.214300000000001</v>
      </c>
      <c r="W7" s="62">
        <v>9.6728000000000005</v>
      </c>
      <c r="X7" s="62">
        <v>9.7507999999999999</v>
      </c>
      <c r="Y7" s="62">
        <v>9.7906999999999993</v>
      </c>
      <c r="Z7" s="31"/>
      <c r="AA7" s="31">
        <f t="shared" si="0"/>
        <v>0.97217500000000001</v>
      </c>
      <c r="AB7" s="31">
        <f t="shared" si="1"/>
        <v>0.97043000000000001</v>
      </c>
      <c r="AC7" s="31">
        <f t="shared" si="2"/>
        <v>0.97392000000000001</v>
      </c>
      <c r="AD7" s="31">
        <f t="shared" si="3"/>
        <v>0.97380999999999995</v>
      </c>
      <c r="AE7" s="31">
        <f t="shared" si="4"/>
        <v>0.96728000000000003</v>
      </c>
      <c r="AF7" s="31">
        <f t="shared" si="5"/>
        <v>0.97507999999999995</v>
      </c>
      <c r="AG7" s="31">
        <f t="shared" si="6"/>
        <v>0.97906999999999988</v>
      </c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</row>
    <row r="8" spans="1:196" s="16" customFormat="1" ht="78.75" x14ac:dyDescent="0.25">
      <c r="A8" s="28">
        <v>4</v>
      </c>
      <c r="B8" s="19" t="s">
        <v>1314</v>
      </c>
      <c r="C8" s="19" t="s">
        <v>1315</v>
      </c>
      <c r="D8" s="66">
        <v>3820007263</v>
      </c>
      <c r="E8" s="62">
        <v>143.38294999999999</v>
      </c>
      <c r="F8" s="62">
        <v>36.872300000000003</v>
      </c>
      <c r="G8" s="62">
        <v>9.3191000000000006</v>
      </c>
      <c r="H8" s="62">
        <v>9.2127999999999997</v>
      </c>
      <c r="I8" s="62">
        <v>9.0851000000000006</v>
      </c>
      <c r="J8" s="62">
        <v>9.2553000000000001</v>
      </c>
      <c r="K8" s="62">
        <v>61.212849999999996</v>
      </c>
      <c r="L8" s="62">
        <v>8.8510500000000008</v>
      </c>
      <c r="M8" s="62">
        <v>9.0426000000000002</v>
      </c>
      <c r="N8" s="62">
        <v>8.9786999999999999</v>
      </c>
      <c r="O8" s="62">
        <v>8.6808999999999994</v>
      </c>
      <c r="P8" s="62">
        <v>9.1914999999999996</v>
      </c>
      <c r="Q8" s="62">
        <v>8.2766000000000002</v>
      </c>
      <c r="R8" s="62">
        <v>8.1914999999999996</v>
      </c>
      <c r="S8" s="62">
        <v>17.936199999999999</v>
      </c>
      <c r="T8" s="62">
        <v>8.7233999999999998</v>
      </c>
      <c r="U8" s="62">
        <v>9.2127999999999997</v>
      </c>
      <c r="V8" s="62">
        <v>27.361600000000003</v>
      </c>
      <c r="W8" s="62">
        <v>8.7872000000000003</v>
      </c>
      <c r="X8" s="62">
        <v>9.234</v>
      </c>
      <c r="Y8" s="62">
        <v>9.3404000000000007</v>
      </c>
      <c r="Z8" s="31"/>
      <c r="AA8" s="31">
        <f t="shared" si="0"/>
        <v>0.89681</v>
      </c>
      <c r="AB8" s="31">
        <f t="shared" si="1"/>
        <v>0.87234</v>
      </c>
      <c r="AC8" s="31">
        <f t="shared" si="2"/>
        <v>0.92127999999999999</v>
      </c>
      <c r="AD8" s="31">
        <f t="shared" si="3"/>
        <v>0.91205333333333327</v>
      </c>
      <c r="AE8" s="31">
        <f t="shared" si="4"/>
        <v>0.87872000000000006</v>
      </c>
      <c r="AF8" s="31">
        <f t="shared" si="5"/>
        <v>0.9234</v>
      </c>
      <c r="AG8" s="31">
        <f t="shared" si="6"/>
        <v>0.93404000000000009</v>
      </c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</row>
    <row r="9" spans="1:196" s="16" customFormat="1" ht="78.75" x14ac:dyDescent="0.25">
      <c r="A9" s="28">
        <v>5</v>
      </c>
      <c r="B9" s="28" t="s">
        <v>1306</v>
      </c>
      <c r="C9" s="28" t="s">
        <v>1307</v>
      </c>
      <c r="D9" s="65">
        <v>3820007457</v>
      </c>
      <c r="E9" s="63">
        <v>151.73535000000001</v>
      </c>
      <c r="F9" s="63">
        <v>37.672600000000003</v>
      </c>
      <c r="G9" s="63">
        <v>9.3922000000000008</v>
      </c>
      <c r="H9" s="63">
        <v>9.4</v>
      </c>
      <c r="I9" s="63">
        <v>9.4412000000000003</v>
      </c>
      <c r="J9" s="63">
        <v>9.4391999999999996</v>
      </c>
      <c r="K9" s="63">
        <v>66.248950000000008</v>
      </c>
      <c r="L9" s="63">
        <v>9.45885</v>
      </c>
      <c r="M9" s="63">
        <v>9.4489999999999998</v>
      </c>
      <c r="N9" s="63">
        <v>9.4725000000000001</v>
      </c>
      <c r="O9" s="63">
        <v>9.4451000000000001</v>
      </c>
      <c r="P9" s="63">
        <v>9.5215999999999994</v>
      </c>
      <c r="Q9" s="63">
        <v>9.4842999999999993</v>
      </c>
      <c r="R9" s="63">
        <v>9.4176000000000002</v>
      </c>
      <c r="S9" s="63">
        <v>19.066700000000001</v>
      </c>
      <c r="T9" s="63">
        <v>9.5471000000000004</v>
      </c>
      <c r="U9" s="63">
        <v>9.5196000000000005</v>
      </c>
      <c r="V9" s="63">
        <v>28.7471</v>
      </c>
      <c r="W9" s="63">
        <v>9.4961000000000002</v>
      </c>
      <c r="X9" s="63">
        <v>9.5922000000000001</v>
      </c>
      <c r="Y9" s="63">
        <v>9.6587999999999994</v>
      </c>
      <c r="Z9" s="31"/>
      <c r="AA9" s="31">
        <f t="shared" si="0"/>
        <v>0.95333500000000004</v>
      </c>
      <c r="AB9" s="31">
        <f t="shared" si="1"/>
        <v>0.95471000000000006</v>
      </c>
      <c r="AC9" s="31">
        <f t="shared" si="2"/>
        <v>0.95196000000000003</v>
      </c>
      <c r="AD9" s="31">
        <f t="shared" si="3"/>
        <v>0.95823666666666663</v>
      </c>
      <c r="AE9" s="31">
        <f t="shared" si="4"/>
        <v>0.94961000000000007</v>
      </c>
      <c r="AF9" s="31">
        <f t="shared" si="5"/>
        <v>0.95921999999999996</v>
      </c>
      <c r="AG9" s="31">
        <f t="shared" si="6"/>
        <v>0.96587999999999996</v>
      </c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</row>
    <row r="10" spans="1:196" s="2" customFormat="1" ht="78.75" x14ac:dyDescent="0.25">
      <c r="A10" s="28">
        <v>6</v>
      </c>
      <c r="B10" s="19" t="s">
        <v>1310</v>
      </c>
      <c r="C10" s="19" t="s">
        <v>1311</v>
      </c>
      <c r="D10" s="66">
        <v>3820007464</v>
      </c>
      <c r="E10" s="62">
        <v>133.53405000000001</v>
      </c>
      <c r="F10" s="62">
        <v>32.590900000000005</v>
      </c>
      <c r="G10" s="62">
        <v>8.0227000000000004</v>
      </c>
      <c r="H10" s="62">
        <v>8.1022999999999996</v>
      </c>
      <c r="I10" s="62">
        <v>8.2614000000000001</v>
      </c>
      <c r="J10" s="62">
        <v>8.2044999999999995</v>
      </c>
      <c r="K10" s="62">
        <v>58.238550000000004</v>
      </c>
      <c r="L10" s="62">
        <v>7.8295499999999993</v>
      </c>
      <c r="M10" s="62">
        <v>8.2385999999999999</v>
      </c>
      <c r="N10" s="62">
        <v>8.4658999999999995</v>
      </c>
      <c r="O10" s="62">
        <v>8.3294999999999995</v>
      </c>
      <c r="P10" s="62">
        <v>8.7614000000000001</v>
      </c>
      <c r="Q10" s="62">
        <v>8.2385999999999999</v>
      </c>
      <c r="R10" s="62">
        <v>8.375</v>
      </c>
      <c r="S10" s="62">
        <v>17.534100000000002</v>
      </c>
      <c r="T10" s="62">
        <v>8.6705000000000005</v>
      </c>
      <c r="U10" s="62">
        <v>8.8635999999999999</v>
      </c>
      <c r="V10" s="62">
        <v>25.170499999999997</v>
      </c>
      <c r="W10" s="62">
        <v>7.6932</v>
      </c>
      <c r="X10" s="62">
        <v>8.7158999999999995</v>
      </c>
      <c r="Y10" s="62">
        <v>8.7614000000000001</v>
      </c>
      <c r="Z10" s="31"/>
      <c r="AA10" s="31">
        <f t="shared" si="0"/>
        <v>0.87670500000000007</v>
      </c>
      <c r="AB10" s="31">
        <f t="shared" si="1"/>
        <v>0.8670500000000001</v>
      </c>
      <c r="AC10" s="31">
        <f t="shared" si="2"/>
        <v>0.88636000000000004</v>
      </c>
      <c r="AD10" s="31">
        <f t="shared" si="3"/>
        <v>0.83901666666666663</v>
      </c>
      <c r="AE10" s="31">
        <f t="shared" si="4"/>
        <v>0.76932</v>
      </c>
      <c r="AF10" s="31">
        <f t="shared" si="5"/>
        <v>0.87158999999999998</v>
      </c>
      <c r="AG10" s="31">
        <f t="shared" si="6"/>
        <v>0.87614000000000003</v>
      </c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</row>
    <row r="11" spans="1:196" s="2" customFormat="1" ht="78.75" x14ac:dyDescent="0.25">
      <c r="A11" s="28">
        <v>7</v>
      </c>
      <c r="B11" s="28" t="s">
        <v>1308</v>
      </c>
      <c r="C11" s="28" t="s">
        <v>1309</v>
      </c>
      <c r="D11" s="65">
        <v>3820007577</v>
      </c>
      <c r="E11" s="63">
        <v>131.4786</v>
      </c>
      <c r="F11" s="63">
        <v>33.7742</v>
      </c>
      <c r="G11" s="63">
        <v>8.1182999999999996</v>
      </c>
      <c r="H11" s="63">
        <v>8.2472999999999992</v>
      </c>
      <c r="I11" s="63">
        <v>8.9354999999999993</v>
      </c>
      <c r="J11" s="63">
        <v>8.4731000000000005</v>
      </c>
      <c r="K11" s="63">
        <v>54.650599999999997</v>
      </c>
      <c r="L11" s="63">
        <v>7.5214999999999996</v>
      </c>
      <c r="M11" s="63">
        <v>7.4839000000000002</v>
      </c>
      <c r="N11" s="63">
        <v>8.0968</v>
      </c>
      <c r="O11" s="63">
        <v>8.2150999999999996</v>
      </c>
      <c r="P11" s="63">
        <v>8.1828000000000003</v>
      </c>
      <c r="Q11" s="63">
        <v>7.9462000000000002</v>
      </c>
      <c r="R11" s="63">
        <v>7.2042999999999999</v>
      </c>
      <c r="S11" s="63">
        <v>17.752700000000001</v>
      </c>
      <c r="T11" s="63">
        <v>8.7742000000000004</v>
      </c>
      <c r="U11" s="63">
        <v>8.9785000000000004</v>
      </c>
      <c r="V11" s="63">
        <v>25.301100000000002</v>
      </c>
      <c r="W11" s="63">
        <v>7.6989000000000001</v>
      </c>
      <c r="X11" s="63">
        <v>8.6452000000000009</v>
      </c>
      <c r="Y11" s="63">
        <v>8.9570000000000007</v>
      </c>
      <c r="Z11" s="31"/>
      <c r="AA11" s="31">
        <f t="shared" si="0"/>
        <v>0.88763500000000006</v>
      </c>
      <c r="AB11" s="31">
        <f t="shared" si="1"/>
        <v>0.87742000000000009</v>
      </c>
      <c r="AC11" s="31">
        <f t="shared" si="2"/>
        <v>0.89785000000000004</v>
      </c>
      <c r="AD11" s="31">
        <f t="shared" si="3"/>
        <v>0.84337000000000006</v>
      </c>
      <c r="AE11" s="31">
        <f t="shared" si="4"/>
        <v>0.76988999999999996</v>
      </c>
      <c r="AF11" s="31">
        <f t="shared" si="5"/>
        <v>0.86452000000000007</v>
      </c>
      <c r="AG11" s="31">
        <f t="shared" si="6"/>
        <v>0.89570000000000005</v>
      </c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</row>
    <row r="12" spans="1:196" ht="75" x14ac:dyDescent="0.25">
      <c r="D12" s="101" t="s">
        <v>2044</v>
      </c>
      <c r="E12" s="101">
        <v>127.39222222222223</v>
      </c>
      <c r="F12" s="101">
        <v>30.666666666666668</v>
      </c>
      <c r="G12" s="101">
        <v>7.1111111111111107</v>
      </c>
      <c r="H12" s="101">
        <v>7.666666666666667</v>
      </c>
      <c r="I12" s="101">
        <v>8.5555555555555554</v>
      </c>
      <c r="J12" s="101">
        <v>7.333333333333333</v>
      </c>
      <c r="K12" s="101">
        <v>50.055555555555557</v>
      </c>
      <c r="L12" s="101">
        <v>7.0555555555555554</v>
      </c>
      <c r="M12" s="101">
        <v>8.1111111111111107</v>
      </c>
      <c r="N12" s="101">
        <v>6.8888888888888893</v>
      </c>
      <c r="O12" s="101">
        <v>7.333333333333333</v>
      </c>
      <c r="P12" s="101">
        <v>7.333333333333333</v>
      </c>
      <c r="Q12" s="101">
        <v>7.333333333333333</v>
      </c>
      <c r="R12" s="101">
        <v>6</v>
      </c>
      <c r="S12" s="101">
        <v>17.78</v>
      </c>
      <c r="T12" s="101">
        <v>10</v>
      </c>
      <c r="U12" s="101">
        <v>7.78</v>
      </c>
      <c r="V12" s="101">
        <v>28.89</v>
      </c>
      <c r="W12" s="101">
        <v>8.89</v>
      </c>
      <c r="X12" s="101">
        <v>10</v>
      </c>
      <c r="Y12" s="101">
        <v>10</v>
      </c>
      <c r="AA12" s="31">
        <f t="shared" si="0"/>
        <v>0.88900000000000001</v>
      </c>
      <c r="AB12" s="31">
        <f t="shared" si="1"/>
        <v>1</v>
      </c>
      <c r="AC12" s="31">
        <f t="shared" si="2"/>
        <v>0.77800000000000002</v>
      </c>
      <c r="AD12" s="31">
        <f t="shared" si="3"/>
        <v>0.96300000000000008</v>
      </c>
      <c r="AE12" s="31">
        <f t="shared" si="4"/>
        <v>0.88900000000000001</v>
      </c>
      <c r="AF12" s="31">
        <f t="shared" si="5"/>
        <v>1</v>
      </c>
      <c r="AG12" s="31">
        <f t="shared" si="6"/>
        <v>1</v>
      </c>
    </row>
    <row r="13" spans="1:196" x14ac:dyDescent="0.25">
      <c r="E13" s="102">
        <f>AVERAGE(E5:E12)</f>
        <v>140.3542027777778</v>
      </c>
      <c r="F13" s="102">
        <f t="shared" ref="F13:Y13" si="7">AVERAGE(F5:F12)</f>
        <v>34.914308333333331</v>
      </c>
      <c r="G13" s="102">
        <f t="shared" si="7"/>
        <v>8.5946388888888894</v>
      </c>
      <c r="H13" s="102">
        <f t="shared" si="7"/>
        <v>8.6875458333333331</v>
      </c>
      <c r="I13" s="102">
        <f t="shared" si="7"/>
        <v>8.912156944444444</v>
      </c>
      <c r="J13" s="102">
        <f t="shared" si="7"/>
        <v>8.7199666666666662</v>
      </c>
      <c r="K13" s="102">
        <f t="shared" si="7"/>
        <v>59.966894444444442</v>
      </c>
      <c r="L13" s="102">
        <f t="shared" si="7"/>
        <v>8.3879069444444436</v>
      </c>
      <c r="M13" s="102">
        <f t="shared" si="7"/>
        <v>8.7525013888888878</v>
      </c>
      <c r="N13" s="102">
        <f t="shared" si="7"/>
        <v>8.6887861111111118</v>
      </c>
      <c r="O13" s="102">
        <f t="shared" si="7"/>
        <v>8.4822416666666669</v>
      </c>
      <c r="P13" s="102">
        <f t="shared" si="7"/>
        <v>8.8567041666666668</v>
      </c>
      <c r="Q13" s="102">
        <f t="shared" si="7"/>
        <v>8.5916541666666664</v>
      </c>
      <c r="R13" s="102">
        <f t="shared" si="7"/>
        <v>8.2071000000000005</v>
      </c>
      <c r="S13" s="102">
        <f t="shared" si="7"/>
        <v>18.197849999999999</v>
      </c>
      <c r="T13" s="102">
        <f t="shared" si="7"/>
        <v>9.1787375000000004</v>
      </c>
      <c r="U13" s="102">
        <f t="shared" si="7"/>
        <v>9.0191125000000003</v>
      </c>
      <c r="V13" s="102">
        <f t="shared" si="7"/>
        <v>27.275149999999996</v>
      </c>
      <c r="W13" s="102">
        <f t="shared" si="7"/>
        <v>8.6375124999999997</v>
      </c>
      <c r="X13" s="102">
        <f t="shared" si="7"/>
        <v>9.2490500000000004</v>
      </c>
      <c r="Y13" s="102">
        <f t="shared" si="7"/>
        <v>9.3885874999999999</v>
      </c>
      <c r="AA13" s="31">
        <f>AVERAGE(AA5:AA12)</f>
        <v>0.9098925000000001</v>
      </c>
      <c r="AB13" s="31">
        <f t="shared" ref="AB13:AG13" si="8">AVERAGE(AB5:AB12)</f>
        <v>0.91787374999999993</v>
      </c>
      <c r="AC13" s="31">
        <f t="shared" si="8"/>
        <v>0.90191124999999994</v>
      </c>
      <c r="AD13" s="31">
        <f t="shared" si="8"/>
        <v>0.90917166666666671</v>
      </c>
      <c r="AE13" s="31">
        <f t="shared" si="8"/>
        <v>0.86375125000000008</v>
      </c>
      <c r="AF13" s="31">
        <f t="shared" si="8"/>
        <v>0.92490499999999998</v>
      </c>
      <c r="AG13" s="31">
        <f t="shared" si="8"/>
        <v>0.93885874999999996</v>
      </c>
    </row>
  </sheetData>
  <sortState ref="B6:AA12">
    <sortCondition ref="D6:D12"/>
  </sortState>
  <mergeCells count="13">
    <mergeCell ref="A1:A2"/>
    <mergeCell ref="B1:B2"/>
    <mergeCell ref="C1:C2"/>
    <mergeCell ref="D1:D2"/>
    <mergeCell ref="E1:E3"/>
    <mergeCell ref="S2:U2"/>
    <mergeCell ref="V2:Y2"/>
    <mergeCell ref="F1:J1"/>
    <mergeCell ref="K1:R1"/>
    <mergeCell ref="S1:U1"/>
    <mergeCell ref="V1:Y1"/>
    <mergeCell ref="F2:J2"/>
    <mergeCell ref="K2:R2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opLeftCell="A8" zoomScale="70" zoomScaleNormal="70" workbookViewId="0">
      <selection activeCell="AA21" sqref="AA21:AG21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5" width="10.140625" style="1" bestFit="1" customWidth="1"/>
    <col min="6" max="25" width="9.28515625" style="1" bestFit="1" customWidth="1"/>
    <col min="26" max="16384" width="9.140625" style="1"/>
  </cols>
  <sheetData>
    <row r="1" spans="1:33" ht="78.75" customHeight="1" x14ac:dyDescent="0.25">
      <c r="A1" s="128" t="s">
        <v>29</v>
      </c>
      <c r="B1" s="130" t="s">
        <v>28</v>
      </c>
      <c r="C1" s="132" t="s">
        <v>27</v>
      </c>
      <c r="D1" s="132" t="s">
        <v>26</v>
      </c>
      <c r="E1" s="133" t="s">
        <v>31</v>
      </c>
      <c r="F1" s="121" t="s">
        <v>25</v>
      </c>
      <c r="G1" s="121"/>
      <c r="H1" s="121"/>
      <c r="I1" s="121"/>
      <c r="J1" s="121"/>
      <c r="K1" s="121" t="s">
        <v>24</v>
      </c>
      <c r="L1" s="121"/>
      <c r="M1" s="121"/>
      <c r="N1" s="121"/>
      <c r="O1" s="121"/>
      <c r="P1" s="121"/>
      <c r="Q1" s="121"/>
      <c r="R1" s="121"/>
      <c r="S1" s="121" t="s">
        <v>23</v>
      </c>
      <c r="T1" s="121"/>
      <c r="U1" s="121"/>
      <c r="V1" s="121" t="s">
        <v>22</v>
      </c>
      <c r="W1" s="121"/>
      <c r="X1" s="121"/>
      <c r="Y1" s="121"/>
    </row>
    <row r="2" spans="1:33" ht="15.75" x14ac:dyDescent="0.25">
      <c r="A2" s="129"/>
      <c r="B2" s="131"/>
      <c r="C2" s="132"/>
      <c r="D2" s="132"/>
      <c r="E2" s="143"/>
      <c r="F2" s="122" t="s">
        <v>20</v>
      </c>
      <c r="G2" s="122"/>
      <c r="H2" s="122"/>
      <c r="I2" s="122"/>
      <c r="J2" s="122"/>
      <c r="K2" s="122" t="s">
        <v>20</v>
      </c>
      <c r="L2" s="122"/>
      <c r="M2" s="122"/>
      <c r="N2" s="122"/>
      <c r="O2" s="122"/>
      <c r="P2" s="122"/>
      <c r="Q2" s="122"/>
      <c r="R2" s="122"/>
      <c r="S2" s="122" t="s">
        <v>20</v>
      </c>
      <c r="T2" s="122"/>
      <c r="U2" s="122"/>
      <c r="V2" s="122" t="s">
        <v>20</v>
      </c>
      <c r="W2" s="122"/>
      <c r="X2" s="122"/>
      <c r="Y2" s="122"/>
    </row>
    <row r="3" spans="1:33" ht="409.5" x14ac:dyDescent="0.25">
      <c r="A3" s="7"/>
      <c r="B3" s="6"/>
      <c r="C3" s="5"/>
      <c r="D3" s="5"/>
      <c r="E3" s="144"/>
      <c r="F3" s="9" t="s">
        <v>6</v>
      </c>
      <c r="G3" s="8" t="s">
        <v>19</v>
      </c>
      <c r="H3" s="8" t="s">
        <v>16</v>
      </c>
      <c r="I3" s="8" t="s">
        <v>18</v>
      </c>
      <c r="J3" s="8" t="s">
        <v>17</v>
      </c>
      <c r="K3" s="9" t="s">
        <v>6</v>
      </c>
      <c r="L3" s="8" t="s">
        <v>13</v>
      </c>
      <c r="M3" s="8" t="s">
        <v>10</v>
      </c>
      <c r="N3" s="8" t="s">
        <v>11</v>
      </c>
      <c r="O3" s="8" t="s">
        <v>15</v>
      </c>
      <c r="P3" s="8" t="s">
        <v>12</v>
      </c>
      <c r="Q3" s="8" t="s">
        <v>14</v>
      </c>
      <c r="R3" s="8" t="s">
        <v>9</v>
      </c>
      <c r="S3" s="9" t="s">
        <v>6</v>
      </c>
      <c r="T3" s="8" t="s">
        <v>7</v>
      </c>
      <c r="U3" s="8" t="s">
        <v>8</v>
      </c>
      <c r="V3" s="9" t="s">
        <v>6</v>
      </c>
      <c r="W3" s="8" t="s">
        <v>3</v>
      </c>
      <c r="X3" s="8" t="s">
        <v>4</v>
      </c>
      <c r="Y3" s="8" t="s">
        <v>5</v>
      </c>
    </row>
    <row r="4" spans="1:33" ht="15.75" x14ac:dyDescent="0.25">
      <c r="A4" s="7"/>
      <c r="B4" s="6"/>
      <c r="C4" s="5"/>
      <c r="D4" s="5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33" s="2" customFormat="1" ht="78.75" x14ac:dyDescent="0.25">
      <c r="A5" s="3">
        <v>1</v>
      </c>
      <c r="B5" s="3" t="s">
        <v>1320</v>
      </c>
      <c r="C5" s="3" t="s">
        <v>1321</v>
      </c>
      <c r="D5" s="3">
        <v>3837000160</v>
      </c>
      <c r="E5" s="61">
        <v>158.99275961538461</v>
      </c>
      <c r="F5" s="61">
        <v>39.920299999999997</v>
      </c>
      <c r="G5" s="61">
        <v>9.9877500000000001</v>
      </c>
      <c r="H5" s="61">
        <v>9.9785500000000003</v>
      </c>
      <c r="I5" s="61">
        <v>9.9908000000000001</v>
      </c>
      <c r="J5" s="61">
        <v>9.9632000000000005</v>
      </c>
      <c r="K5" s="61">
        <v>69.072459615384616</v>
      </c>
      <c r="L5" s="61">
        <v>9.9454942307692313</v>
      </c>
      <c r="M5" s="61">
        <v>9.883176923076924</v>
      </c>
      <c r="N5" s="61">
        <v>9.9908000000000001</v>
      </c>
      <c r="O5" s="61">
        <v>9.6833307692307695</v>
      </c>
      <c r="P5" s="61">
        <v>9.9908000000000001</v>
      </c>
      <c r="Q5" s="61">
        <v>9.9400884615384619</v>
      </c>
      <c r="R5" s="61">
        <v>9.6387692307692312</v>
      </c>
      <c r="S5" s="61">
        <v>20</v>
      </c>
      <c r="T5" s="61">
        <v>10</v>
      </c>
      <c r="U5" s="61">
        <v>10</v>
      </c>
      <c r="V5" s="61">
        <v>30</v>
      </c>
      <c r="W5" s="61">
        <v>10</v>
      </c>
      <c r="X5" s="61">
        <v>10</v>
      </c>
      <c r="Y5" s="61">
        <v>10</v>
      </c>
      <c r="AA5" s="2">
        <f>AVERAGE(AB5:AC5)</f>
        <v>1</v>
      </c>
      <c r="AB5" s="2">
        <f>ABS(T5/10)</f>
        <v>1</v>
      </c>
      <c r="AC5" s="2">
        <f>ABS(U5/10)</f>
        <v>1</v>
      </c>
      <c r="AD5" s="2">
        <f>AVERAGE(AE5:AG5)</f>
        <v>1</v>
      </c>
      <c r="AE5" s="2">
        <f>ABS(W5/10)</f>
        <v>1</v>
      </c>
      <c r="AF5" s="2">
        <f>ABS(X5/10)</f>
        <v>1</v>
      </c>
      <c r="AG5" s="2">
        <f>ABS(Y5/10)</f>
        <v>1</v>
      </c>
    </row>
    <row r="6" spans="1:33" s="27" customFormat="1" ht="63" x14ac:dyDescent="0.25">
      <c r="A6" s="3">
        <v>2</v>
      </c>
      <c r="B6" s="28" t="s">
        <v>1322</v>
      </c>
      <c r="C6" s="28" t="s">
        <v>1323</v>
      </c>
      <c r="D6" s="28">
        <v>3837000227</v>
      </c>
      <c r="E6" s="63">
        <v>148.45965918367347</v>
      </c>
      <c r="F6" s="63">
        <v>37.698049999999995</v>
      </c>
      <c r="G6" s="63">
        <v>9.4837500000000006</v>
      </c>
      <c r="H6" s="63">
        <v>9.4740500000000001</v>
      </c>
      <c r="I6" s="63">
        <v>9.6493500000000001</v>
      </c>
      <c r="J6" s="63">
        <v>9.0908999999999995</v>
      </c>
      <c r="K6" s="63">
        <v>61.48865</v>
      </c>
      <c r="L6" s="63">
        <v>8.805200000000001</v>
      </c>
      <c r="M6" s="63">
        <v>8.3709500000000006</v>
      </c>
      <c r="N6" s="63">
        <v>9.3514499999999998</v>
      </c>
      <c r="O6" s="63">
        <v>9.4448000000000008</v>
      </c>
      <c r="P6" s="63">
        <v>9.6980500000000003</v>
      </c>
      <c r="Q6" s="63">
        <v>8.2045500000000011</v>
      </c>
      <c r="R6" s="63">
        <v>7.6136499999999998</v>
      </c>
      <c r="S6" s="63">
        <v>19.965986394557824</v>
      </c>
      <c r="T6" s="63">
        <v>9.9659863945578238</v>
      </c>
      <c r="U6" s="63">
        <v>10</v>
      </c>
      <c r="V6" s="63">
        <v>29.306972789115648</v>
      </c>
      <c r="W6" s="63">
        <v>9.9319727891156457</v>
      </c>
      <c r="X6" s="63">
        <v>10</v>
      </c>
      <c r="Y6" s="63">
        <v>9.375</v>
      </c>
      <c r="AA6" s="2">
        <f t="shared" ref="AA6:AA20" si="0">AVERAGE(AB6:AC6)</f>
        <v>0.99829931972789121</v>
      </c>
      <c r="AB6" s="2">
        <f t="shared" ref="AB6:AB20" si="1">ABS(T6/10)</f>
        <v>0.99659863945578242</v>
      </c>
      <c r="AC6" s="2">
        <f t="shared" ref="AC6:AC20" si="2">ABS(U6/10)</f>
        <v>1</v>
      </c>
      <c r="AD6" s="2">
        <f t="shared" ref="AD6:AD20" si="3">AVERAGE(AE6:AG6)</f>
        <v>0.97689909297052147</v>
      </c>
      <c r="AE6" s="2">
        <f t="shared" ref="AE6:AE20" si="4">ABS(W6/10)</f>
        <v>0.99319727891156462</v>
      </c>
      <c r="AF6" s="2">
        <f t="shared" ref="AF6:AF20" si="5">ABS(X6/10)</f>
        <v>1</v>
      </c>
      <c r="AG6" s="2">
        <f t="shared" ref="AG6:AG20" si="6">ABS(Y6/10)</f>
        <v>0.9375</v>
      </c>
    </row>
    <row r="7" spans="1:33" s="16" customFormat="1" ht="78.75" x14ac:dyDescent="0.25">
      <c r="A7" s="3">
        <v>3</v>
      </c>
      <c r="B7" s="19" t="s">
        <v>1324</v>
      </c>
      <c r="C7" s="19" t="s">
        <v>1325</v>
      </c>
      <c r="D7" s="19">
        <v>3837002665</v>
      </c>
      <c r="E7" s="62">
        <v>142.14149245283019</v>
      </c>
      <c r="F7" s="62">
        <v>35.451183333333333</v>
      </c>
      <c r="G7" s="62">
        <v>9.2374166666666682</v>
      </c>
      <c r="H7" s="62">
        <v>8.7562666666666669</v>
      </c>
      <c r="I7" s="62">
        <v>9.0046999999999997</v>
      </c>
      <c r="J7" s="62">
        <v>8.4527999999999999</v>
      </c>
      <c r="K7" s="62">
        <v>59.803516666666667</v>
      </c>
      <c r="L7" s="62">
        <v>8.1776833333333325</v>
      </c>
      <c r="M7" s="62">
        <v>8.6321000000000012</v>
      </c>
      <c r="N7" s="62">
        <v>8.8459166666666675</v>
      </c>
      <c r="O7" s="62">
        <v>8.6619666666666681</v>
      </c>
      <c r="P7" s="62">
        <v>8.9575500000000012</v>
      </c>
      <c r="Q7" s="62">
        <v>8.4370833333333337</v>
      </c>
      <c r="R7" s="62">
        <v>8.0912166666666678</v>
      </c>
      <c r="S7" s="62">
        <v>19.245283018867923</v>
      </c>
      <c r="T7" s="62">
        <v>9.5283018867924518</v>
      </c>
      <c r="U7" s="62">
        <v>9.7169811320754711</v>
      </c>
      <c r="V7" s="62">
        <v>27.641509433962263</v>
      </c>
      <c r="W7" s="62">
        <v>8.1132075471698109</v>
      </c>
      <c r="X7" s="62">
        <v>9.7169811320754711</v>
      </c>
      <c r="Y7" s="62">
        <v>9.8113207547169807</v>
      </c>
      <c r="AA7" s="2">
        <f t="shared" si="0"/>
        <v>0.96226415094339612</v>
      </c>
      <c r="AB7" s="2">
        <f t="shared" si="1"/>
        <v>0.95283018867924518</v>
      </c>
      <c r="AC7" s="2">
        <f t="shared" si="2"/>
        <v>0.97169811320754707</v>
      </c>
      <c r="AD7" s="2">
        <f t="shared" si="3"/>
        <v>0.92138364779874193</v>
      </c>
      <c r="AE7" s="2">
        <f t="shared" si="4"/>
        <v>0.81132075471698106</v>
      </c>
      <c r="AF7" s="2">
        <f t="shared" si="5"/>
        <v>0.97169811320754707</v>
      </c>
      <c r="AG7" s="2">
        <f t="shared" si="6"/>
        <v>0.98113207547169812</v>
      </c>
    </row>
    <row r="8" spans="1:33" s="27" customFormat="1" ht="94.5" x14ac:dyDescent="0.25">
      <c r="A8" s="3">
        <v>4</v>
      </c>
      <c r="B8" s="28" t="s">
        <v>1326</v>
      </c>
      <c r="C8" s="28" t="s">
        <v>1327</v>
      </c>
      <c r="D8" s="28">
        <v>3837000749</v>
      </c>
      <c r="E8" s="63">
        <v>155.37010714285714</v>
      </c>
      <c r="F8" s="63">
        <v>38.496628571428573</v>
      </c>
      <c r="G8" s="63">
        <v>9.5520500000000013</v>
      </c>
      <c r="H8" s="63">
        <v>9.6283642857142855</v>
      </c>
      <c r="I8" s="63">
        <v>9.6309142857142866</v>
      </c>
      <c r="J8" s="63">
        <v>9.6852999999999998</v>
      </c>
      <c r="K8" s="63">
        <v>66.873478571428578</v>
      </c>
      <c r="L8" s="63">
        <v>9.5761500000000002</v>
      </c>
      <c r="M8" s="63">
        <v>9.5063500000000012</v>
      </c>
      <c r="N8" s="63">
        <v>9.5647000000000002</v>
      </c>
      <c r="O8" s="63">
        <v>9.5952000000000002</v>
      </c>
      <c r="P8" s="63">
        <v>9.5900999999999996</v>
      </c>
      <c r="Q8" s="63">
        <v>9.5217642857142852</v>
      </c>
      <c r="R8" s="63">
        <v>9.5192142857142859</v>
      </c>
      <c r="S8" s="63">
        <v>20</v>
      </c>
      <c r="T8" s="63">
        <v>10</v>
      </c>
      <c r="U8" s="63">
        <v>10</v>
      </c>
      <c r="V8" s="63">
        <v>30</v>
      </c>
      <c r="W8" s="63">
        <v>10</v>
      </c>
      <c r="X8" s="63">
        <v>10</v>
      </c>
      <c r="Y8" s="63">
        <v>10</v>
      </c>
      <c r="AA8" s="2">
        <f t="shared" si="0"/>
        <v>1</v>
      </c>
      <c r="AB8" s="2">
        <f t="shared" si="1"/>
        <v>1</v>
      </c>
      <c r="AC8" s="2">
        <f t="shared" si="2"/>
        <v>1</v>
      </c>
      <c r="AD8" s="2">
        <f t="shared" si="3"/>
        <v>1</v>
      </c>
      <c r="AE8" s="2">
        <f t="shared" si="4"/>
        <v>1</v>
      </c>
      <c r="AF8" s="2">
        <f t="shared" si="5"/>
        <v>1</v>
      </c>
      <c r="AG8" s="2">
        <f t="shared" si="6"/>
        <v>1</v>
      </c>
    </row>
    <row r="9" spans="1:33" s="27" customFormat="1" ht="94.5" x14ac:dyDescent="0.25">
      <c r="A9" s="3">
        <v>5</v>
      </c>
      <c r="B9" s="28" t="s">
        <v>1328</v>
      </c>
      <c r="C9" s="28" t="s">
        <v>1329</v>
      </c>
      <c r="D9" s="28">
        <v>3837000234</v>
      </c>
      <c r="E9" s="63">
        <v>153.86551428571428</v>
      </c>
      <c r="F9" s="63">
        <v>38.906042857142857</v>
      </c>
      <c r="G9" s="63">
        <v>9.7706714285714291</v>
      </c>
      <c r="H9" s="63">
        <v>9.8346</v>
      </c>
      <c r="I9" s="63">
        <v>9.7142714285714291</v>
      </c>
      <c r="J9" s="63">
        <v>9.5864999999999991</v>
      </c>
      <c r="K9" s="63">
        <v>65.037596428571419</v>
      </c>
      <c r="L9" s="63">
        <v>9.364667857142857</v>
      </c>
      <c r="M9" s="63">
        <v>9.3007285714285715</v>
      </c>
      <c r="N9" s="63">
        <v>9.4924928571428566</v>
      </c>
      <c r="O9" s="63">
        <v>9.7593999999999994</v>
      </c>
      <c r="P9" s="63">
        <v>9.7067499999999995</v>
      </c>
      <c r="Q9" s="63">
        <v>9.0263285714285715</v>
      </c>
      <c r="R9" s="63">
        <v>8.3872285714285706</v>
      </c>
      <c r="S9" s="63">
        <v>20</v>
      </c>
      <c r="T9" s="63">
        <v>10</v>
      </c>
      <c r="U9" s="63">
        <v>10</v>
      </c>
      <c r="V9" s="63">
        <v>29.921875</v>
      </c>
      <c r="W9" s="63">
        <v>9.921875</v>
      </c>
      <c r="X9" s="63">
        <v>10</v>
      </c>
      <c r="Y9" s="63">
        <v>10</v>
      </c>
      <c r="AA9" s="2">
        <f t="shared" si="0"/>
        <v>1</v>
      </c>
      <c r="AB9" s="2">
        <f t="shared" si="1"/>
        <v>1</v>
      </c>
      <c r="AC9" s="2">
        <f t="shared" si="2"/>
        <v>1</v>
      </c>
      <c r="AD9" s="2">
        <f t="shared" si="3"/>
        <v>0.99739583333333337</v>
      </c>
      <c r="AE9" s="2">
        <f t="shared" si="4"/>
        <v>0.9921875</v>
      </c>
      <c r="AF9" s="2">
        <f t="shared" si="5"/>
        <v>1</v>
      </c>
      <c r="AG9" s="2">
        <f t="shared" si="6"/>
        <v>1</v>
      </c>
    </row>
    <row r="10" spans="1:33" s="16" customFormat="1" ht="63" x14ac:dyDescent="0.25">
      <c r="A10" s="3">
        <v>6</v>
      </c>
      <c r="B10" s="19" t="s">
        <v>1330</v>
      </c>
      <c r="C10" s="19" t="s">
        <v>1331</v>
      </c>
      <c r="D10" s="19">
        <v>3837000266</v>
      </c>
      <c r="E10" s="62">
        <v>154.91422155172415</v>
      </c>
      <c r="F10" s="62">
        <v>38.988650000000007</v>
      </c>
      <c r="G10" s="62">
        <v>9.7727500000000003</v>
      </c>
      <c r="H10" s="62">
        <v>9.8636499999999998</v>
      </c>
      <c r="I10" s="62">
        <v>9.8295500000000011</v>
      </c>
      <c r="J10" s="62">
        <v>9.5227000000000004</v>
      </c>
      <c r="K10" s="62">
        <v>66.385341666666662</v>
      </c>
      <c r="L10" s="62">
        <v>9.1335249999999988</v>
      </c>
      <c r="M10" s="62">
        <v>9.6609666666666669</v>
      </c>
      <c r="N10" s="62">
        <v>9.7159000000000013</v>
      </c>
      <c r="O10" s="62">
        <v>9.7272499999999997</v>
      </c>
      <c r="P10" s="62">
        <v>9.875</v>
      </c>
      <c r="Q10" s="62">
        <v>9.8409000000000013</v>
      </c>
      <c r="R10" s="62">
        <v>8.4317999999999991</v>
      </c>
      <c r="S10" s="62">
        <v>19.885057471264368</v>
      </c>
      <c r="T10" s="62">
        <v>9.9425287356321839</v>
      </c>
      <c r="U10" s="62">
        <v>9.9425287356321839</v>
      </c>
      <c r="V10" s="62">
        <v>29.655172413793103</v>
      </c>
      <c r="W10" s="62">
        <v>9.6551724137931032</v>
      </c>
      <c r="X10" s="62">
        <v>10</v>
      </c>
      <c r="Y10" s="62">
        <v>10</v>
      </c>
      <c r="AA10" s="2">
        <f t="shared" si="0"/>
        <v>0.99425287356321834</v>
      </c>
      <c r="AB10" s="2">
        <f t="shared" si="1"/>
        <v>0.99425287356321834</v>
      </c>
      <c r="AC10" s="2">
        <f t="shared" si="2"/>
        <v>0.99425287356321834</v>
      </c>
      <c r="AD10" s="2">
        <f t="shared" si="3"/>
        <v>0.9885057471264368</v>
      </c>
      <c r="AE10" s="2">
        <f t="shared" si="4"/>
        <v>0.96551724137931028</v>
      </c>
      <c r="AF10" s="2">
        <f t="shared" si="5"/>
        <v>1</v>
      </c>
      <c r="AG10" s="2">
        <f t="shared" si="6"/>
        <v>1</v>
      </c>
    </row>
    <row r="11" spans="1:33" s="16" customFormat="1" ht="63" x14ac:dyDescent="0.25">
      <c r="A11" s="3">
        <v>7</v>
      </c>
      <c r="B11" s="19" t="s">
        <v>1332</v>
      </c>
      <c r="C11" s="19" t="s">
        <v>1333</v>
      </c>
      <c r="D11" s="19">
        <v>3837000019</v>
      </c>
      <c r="E11" s="62">
        <v>139.00004247311827</v>
      </c>
      <c r="F11" s="62">
        <v>35.8172</v>
      </c>
      <c r="G11" s="62">
        <v>8.7365500000000011</v>
      </c>
      <c r="H11" s="62">
        <v>8.8871000000000002</v>
      </c>
      <c r="I11" s="62">
        <v>9.0537500000000009</v>
      </c>
      <c r="J11" s="62">
        <v>9.1397999999999993</v>
      </c>
      <c r="K11" s="62">
        <v>53.612949999999991</v>
      </c>
      <c r="L11" s="62">
        <v>8.2150499999999997</v>
      </c>
      <c r="M11" s="62">
        <v>8.5376499999999993</v>
      </c>
      <c r="N11" s="62">
        <v>7.8010999999999999</v>
      </c>
      <c r="O11" s="62">
        <v>6.0053999999999998</v>
      </c>
      <c r="P11" s="62">
        <v>8.9355000000000011</v>
      </c>
      <c r="Q11" s="62">
        <v>7.2688000000000006</v>
      </c>
      <c r="R11" s="62">
        <v>6.84945</v>
      </c>
      <c r="S11" s="62">
        <v>19.946236559139784</v>
      </c>
      <c r="T11" s="62">
        <v>10</v>
      </c>
      <c r="U11" s="62">
        <v>9.9462365591397841</v>
      </c>
      <c r="V11" s="62">
        <v>29.623655913978496</v>
      </c>
      <c r="W11" s="62">
        <v>9.67741935483871</v>
      </c>
      <c r="X11" s="62">
        <v>10</v>
      </c>
      <c r="Y11" s="62">
        <v>9.9462365591397841</v>
      </c>
      <c r="AA11" s="2">
        <f t="shared" si="0"/>
        <v>0.99731182795698925</v>
      </c>
      <c r="AB11" s="2">
        <f t="shared" si="1"/>
        <v>1</v>
      </c>
      <c r="AC11" s="2">
        <f t="shared" si="2"/>
        <v>0.99462365591397839</v>
      </c>
      <c r="AD11" s="2">
        <f t="shared" si="3"/>
        <v>0.98745519713261654</v>
      </c>
      <c r="AE11" s="2">
        <f t="shared" si="4"/>
        <v>0.967741935483871</v>
      </c>
      <c r="AF11" s="2">
        <f t="shared" si="5"/>
        <v>1</v>
      </c>
      <c r="AG11" s="2">
        <f t="shared" si="6"/>
        <v>0.99462365591397839</v>
      </c>
    </row>
    <row r="12" spans="1:33" s="16" customFormat="1" ht="63" x14ac:dyDescent="0.25">
      <c r="A12" s="3">
        <v>8</v>
      </c>
      <c r="B12" s="19" t="s">
        <v>1334</v>
      </c>
      <c r="C12" s="19" t="s">
        <v>1335</v>
      </c>
      <c r="D12" s="19">
        <v>3837001372</v>
      </c>
      <c r="E12" s="62">
        <v>151.10364512195122</v>
      </c>
      <c r="F12" s="62">
        <v>39.512150000000005</v>
      </c>
      <c r="G12" s="62">
        <v>9.9390000000000001</v>
      </c>
      <c r="H12" s="62">
        <v>9.90245</v>
      </c>
      <c r="I12" s="62">
        <v>9.9878</v>
      </c>
      <c r="J12" s="62">
        <v>9.6829000000000001</v>
      </c>
      <c r="K12" s="62">
        <v>62.079300000000003</v>
      </c>
      <c r="L12" s="62">
        <v>8.0427</v>
      </c>
      <c r="M12" s="62">
        <v>9.10975</v>
      </c>
      <c r="N12" s="62">
        <v>9.9634</v>
      </c>
      <c r="O12" s="62">
        <v>9.64635</v>
      </c>
      <c r="P12" s="62">
        <v>9.91465</v>
      </c>
      <c r="Q12" s="62">
        <v>7.34145</v>
      </c>
      <c r="R12" s="62">
        <v>8.0609999999999999</v>
      </c>
      <c r="S12" s="62">
        <v>20</v>
      </c>
      <c r="T12" s="62">
        <v>10</v>
      </c>
      <c r="U12" s="62">
        <v>10</v>
      </c>
      <c r="V12" s="62">
        <v>29.512195121951219</v>
      </c>
      <c r="W12" s="62">
        <v>9.7560975609756095</v>
      </c>
      <c r="X12" s="62">
        <v>9.8780487804878057</v>
      </c>
      <c r="Y12" s="62">
        <v>9.8780487804878057</v>
      </c>
      <c r="AA12" s="2">
        <f t="shared" si="0"/>
        <v>1</v>
      </c>
      <c r="AB12" s="2">
        <f t="shared" si="1"/>
        <v>1</v>
      </c>
      <c r="AC12" s="2">
        <f t="shared" si="2"/>
        <v>1</v>
      </c>
      <c r="AD12" s="2">
        <f t="shared" si="3"/>
        <v>0.98373983739837401</v>
      </c>
      <c r="AE12" s="2">
        <f t="shared" si="4"/>
        <v>0.97560975609756095</v>
      </c>
      <c r="AF12" s="2">
        <f t="shared" si="5"/>
        <v>0.98780487804878059</v>
      </c>
      <c r="AG12" s="2">
        <f t="shared" si="6"/>
        <v>0.98780487804878059</v>
      </c>
    </row>
    <row r="13" spans="1:33" s="16" customFormat="1" ht="78.75" x14ac:dyDescent="0.25">
      <c r="A13" s="3">
        <v>9</v>
      </c>
      <c r="B13" s="19" t="s">
        <v>1336</v>
      </c>
      <c r="C13" s="19" t="s">
        <v>1337</v>
      </c>
      <c r="D13" s="19">
        <v>3837000717</v>
      </c>
      <c r="E13" s="62">
        <v>155.85123333333334</v>
      </c>
      <c r="F13" s="62">
        <v>38.321449999999999</v>
      </c>
      <c r="G13" s="62">
        <v>9.6190333333333342</v>
      </c>
      <c r="H13" s="62">
        <v>9.6190333333333342</v>
      </c>
      <c r="I13" s="62">
        <v>9.6547833333333326</v>
      </c>
      <c r="J13" s="62">
        <v>9.4285999999999994</v>
      </c>
      <c r="K13" s="62">
        <v>67.529783333333341</v>
      </c>
      <c r="L13" s="62">
        <v>9.2440333333333342</v>
      </c>
      <c r="M13" s="62">
        <v>9.4047833333333326</v>
      </c>
      <c r="N13" s="62">
        <v>9.8095166666666671</v>
      </c>
      <c r="O13" s="62">
        <v>9.75</v>
      </c>
      <c r="P13" s="62">
        <v>9.7023666666666664</v>
      </c>
      <c r="Q13" s="62">
        <v>9.6547833333333326</v>
      </c>
      <c r="R13" s="62">
        <v>9.9642999999999997</v>
      </c>
      <c r="S13" s="62">
        <v>20</v>
      </c>
      <c r="T13" s="62">
        <v>10</v>
      </c>
      <c r="U13" s="62">
        <v>10</v>
      </c>
      <c r="V13" s="62">
        <v>30</v>
      </c>
      <c r="W13" s="62">
        <v>10</v>
      </c>
      <c r="X13" s="62">
        <v>10</v>
      </c>
      <c r="Y13" s="62">
        <v>10</v>
      </c>
      <c r="AA13" s="2">
        <f t="shared" si="0"/>
        <v>1</v>
      </c>
      <c r="AB13" s="2">
        <f t="shared" si="1"/>
        <v>1</v>
      </c>
      <c r="AC13" s="2">
        <f t="shared" si="2"/>
        <v>1</v>
      </c>
      <c r="AD13" s="2">
        <f t="shared" si="3"/>
        <v>1</v>
      </c>
      <c r="AE13" s="2">
        <f t="shared" si="4"/>
        <v>1</v>
      </c>
      <c r="AF13" s="2">
        <f t="shared" si="5"/>
        <v>1</v>
      </c>
      <c r="AG13" s="2">
        <f t="shared" si="6"/>
        <v>1</v>
      </c>
    </row>
    <row r="14" spans="1:33" s="16" customFormat="1" ht="78.75" x14ac:dyDescent="0.25">
      <c r="A14" s="3">
        <v>10</v>
      </c>
      <c r="B14" s="19" t="s">
        <v>70</v>
      </c>
      <c r="C14" s="19" t="s">
        <v>1338</v>
      </c>
      <c r="D14" s="19">
        <v>3837000153</v>
      </c>
      <c r="E14" s="62">
        <v>140.2849871040724</v>
      </c>
      <c r="F14" s="62">
        <v>35.436582352941173</v>
      </c>
      <c r="G14" s="62">
        <v>8.9570058823529415</v>
      </c>
      <c r="H14" s="62">
        <v>8.5678617647058815</v>
      </c>
      <c r="I14" s="62">
        <v>9.1425147058823519</v>
      </c>
      <c r="J14" s="62">
        <v>8.7691999999999997</v>
      </c>
      <c r="K14" s="62">
        <v>57.744332352941186</v>
      </c>
      <c r="L14" s="62">
        <v>7.4773794117647059</v>
      </c>
      <c r="M14" s="62">
        <v>8.873314705882354</v>
      </c>
      <c r="N14" s="62">
        <v>8.15609705882353</v>
      </c>
      <c r="O14" s="62">
        <v>8.1357235294117647</v>
      </c>
      <c r="P14" s="62">
        <v>8.9751323529411771</v>
      </c>
      <c r="Q14" s="62">
        <v>8.4864176470588237</v>
      </c>
      <c r="R14" s="62">
        <v>7.640267647058824</v>
      </c>
      <c r="S14" s="62">
        <v>20</v>
      </c>
      <c r="T14" s="62">
        <v>10</v>
      </c>
      <c r="U14" s="62">
        <v>10</v>
      </c>
      <c r="V14" s="62">
        <v>27.104072398190048</v>
      </c>
      <c r="W14" s="62">
        <v>7.6923076923076925</v>
      </c>
      <c r="X14" s="62">
        <v>9.7058823529411775</v>
      </c>
      <c r="Y14" s="62">
        <v>9.7058823529411775</v>
      </c>
      <c r="AA14" s="2">
        <f t="shared" si="0"/>
        <v>1</v>
      </c>
      <c r="AB14" s="2">
        <f t="shared" si="1"/>
        <v>1</v>
      </c>
      <c r="AC14" s="2">
        <f t="shared" si="2"/>
        <v>1</v>
      </c>
      <c r="AD14" s="2">
        <f t="shared" si="3"/>
        <v>0.90346907993966818</v>
      </c>
      <c r="AE14" s="2">
        <f t="shared" si="4"/>
        <v>0.76923076923076927</v>
      </c>
      <c r="AF14" s="2">
        <f t="shared" si="5"/>
        <v>0.97058823529411775</v>
      </c>
      <c r="AG14" s="2">
        <f t="shared" si="6"/>
        <v>0.97058823529411775</v>
      </c>
    </row>
    <row r="15" spans="1:33" s="16" customFormat="1" ht="78.75" x14ac:dyDescent="0.25">
      <c r="A15" s="3">
        <v>11</v>
      </c>
      <c r="B15" s="19" t="s">
        <v>1339</v>
      </c>
      <c r="C15" s="19" t="s">
        <v>1340</v>
      </c>
      <c r="D15" s="19">
        <v>3837000700</v>
      </c>
      <c r="E15" s="62">
        <v>142.04126708089871</v>
      </c>
      <c r="F15" s="62">
        <v>34.961856896551723</v>
      </c>
      <c r="G15" s="62">
        <v>8.7891844827586212</v>
      </c>
      <c r="H15" s="62">
        <v>8.9013051724137924</v>
      </c>
      <c r="I15" s="62">
        <v>8.8666672413793108</v>
      </c>
      <c r="J15" s="62">
        <v>8.4047000000000001</v>
      </c>
      <c r="K15" s="62">
        <v>60.041512068965517</v>
      </c>
      <c r="L15" s="62">
        <v>8.6572879310344835</v>
      </c>
      <c r="M15" s="62">
        <v>8.5839086206896553</v>
      </c>
      <c r="N15" s="62">
        <v>8.6539706896551714</v>
      </c>
      <c r="O15" s="62">
        <v>8.6222051724137927</v>
      </c>
      <c r="P15" s="62">
        <v>8.8944103448275875</v>
      </c>
      <c r="Q15" s="62">
        <v>8.6270120689655165</v>
      </c>
      <c r="R15" s="62">
        <v>8.0027172413793117</v>
      </c>
      <c r="S15" s="62">
        <v>19.057279236276848</v>
      </c>
      <c r="T15" s="62">
        <v>9.4272076372315041</v>
      </c>
      <c r="U15" s="62">
        <v>9.6300715990453458</v>
      </c>
      <c r="V15" s="62">
        <v>27.980618879104604</v>
      </c>
      <c r="W15" s="62">
        <v>8.9737470167064437</v>
      </c>
      <c r="X15" s="62">
        <v>9.5226730310262528</v>
      </c>
      <c r="Y15" s="62">
        <v>9.4841988313719039</v>
      </c>
      <c r="AA15" s="2">
        <f t="shared" si="0"/>
        <v>0.95286396181384247</v>
      </c>
      <c r="AB15" s="2">
        <f t="shared" si="1"/>
        <v>0.94272076372315039</v>
      </c>
      <c r="AC15" s="2">
        <f t="shared" si="2"/>
        <v>0.96300715990453456</v>
      </c>
      <c r="AD15" s="2">
        <f t="shared" si="3"/>
        <v>0.93268729597015332</v>
      </c>
      <c r="AE15" s="2">
        <f t="shared" si="4"/>
        <v>0.89737470167064437</v>
      </c>
      <c r="AF15" s="2">
        <f t="shared" si="5"/>
        <v>0.95226730310262531</v>
      </c>
      <c r="AG15" s="2">
        <f t="shared" si="6"/>
        <v>0.94841988313719039</v>
      </c>
    </row>
    <row r="16" spans="1:33" s="16" customFormat="1" ht="78.75" x14ac:dyDescent="0.25">
      <c r="A16" s="3">
        <v>12</v>
      </c>
      <c r="B16" s="19" t="s">
        <v>1341</v>
      </c>
      <c r="C16" s="19" t="s">
        <v>73</v>
      </c>
      <c r="D16" s="19">
        <v>3837000241</v>
      </c>
      <c r="E16" s="62">
        <v>144.74748488372092</v>
      </c>
      <c r="F16" s="62">
        <v>35.359816666666667</v>
      </c>
      <c r="G16" s="62">
        <v>8.9696833333333323</v>
      </c>
      <c r="H16" s="62">
        <v>8.8939166666666658</v>
      </c>
      <c r="I16" s="62">
        <v>8.9962166666666672</v>
      </c>
      <c r="J16" s="62">
        <v>8.5</v>
      </c>
      <c r="K16" s="62">
        <v>61.248133333333328</v>
      </c>
      <c r="L16" s="62">
        <v>8.2821833333333341</v>
      </c>
      <c r="M16" s="62">
        <v>9.1932000000000009</v>
      </c>
      <c r="N16" s="62">
        <v>8.8560833333333342</v>
      </c>
      <c r="O16" s="62">
        <v>8.7462166666666672</v>
      </c>
      <c r="P16" s="62">
        <v>9.2613500000000002</v>
      </c>
      <c r="Q16" s="62">
        <v>8.5340999999999987</v>
      </c>
      <c r="R16" s="62">
        <v>8.375</v>
      </c>
      <c r="S16" s="62">
        <v>19.767441860465116</v>
      </c>
      <c r="T16" s="62">
        <v>9.8837209302325579</v>
      </c>
      <c r="U16" s="62">
        <v>9.8837209302325579</v>
      </c>
      <c r="V16" s="62">
        <v>28.372093023255811</v>
      </c>
      <c r="W16" s="62">
        <v>8.8372093023255811</v>
      </c>
      <c r="X16" s="62">
        <v>9.7674418604651159</v>
      </c>
      <c r="Y16" s="62">
        <v>9.7674418604651159</v>
      </c>
      <c r="AA16" s="2">
        <f t="shared" si="0"/>
        <v>0.98837209302325579</v>
      </c>
      <c r="AB16" s="2">
        <f t="shared" si="1"/>
        <v>0.98837209302325579</v>
      </c>
      <c r="AC16" s="2">
        <f t="shared" si="2"/>
        <v>0.98837209302325579</v>
      </c>
      <c r="AD16" s="2">
        <f t="shared" si="3"/>
        <v>0.94573643410852704</v>
      </c>
      <c r="AE16" s="2">
        <f t="shared" si="4"/>
        <v>0.88372093023255816</v>
      </c>
      <c r="AF16" s="2">
        <f t="shared" si="5"/>
        <v>0.97674418604651159</v>
      </c>
      <c r="AG16" s="2">
        <f t="shared" si="6"/>
        <v>0.97674418604651159</v>
      </c>
    </row>
    <row r="17" spans="1:33" s="16" customFormat="1" ht="63" x14ac:dyDescent="0.25">
      <c r="A17" s="3">
        <v>13</v>
      </c>
      <c r="B17" s="19" t="s">
        <v>1342</v>
      </c>
      <c r="C17" s="19" t="s">
        <v>1343</v>
      </c>
      <c r="D17" s="19">
        <v>3837000033</v>
      </c>
      <c r="E17" s="62">
        <v>155.95830000000001</v>
      </c>
      <c r="F17" s="62">
        <v>39.499949999999998</v>
      </c>
      <c r="G17" s="62">
        <v>9.75</v>
      </c>
      <c r="H17" s="62">
        <v>9.9166500000000006</v>
      </c>
      <c r="I17" s="62">
        <v>10</v>
      </c>
      <c r="J17" s="62">
        <v>9.8332999999999995</v>
      </c>
      <c r="K17" s="62">
        <v>66.458349999999996</v>
      </c>
      <c r="L17" s="62">
        <v>8.9583499999999994</v>
      </c>
      <c r="M17" s="62">
        <v>10</v>
      </c>
      <c r="N17" s="62">
        <v>10</v>
      </c>
      <c r="O17" s="62">
        <v>10</v>
      </c>
      <c r="P17" s="62">
        <v>10</v>
      </c>
      <c r="Q17" s="62">
        <v>9.3333499999999994</v>
      </c>
      <c r="R17" s="62">
        <v>8.1666500000000006</v>
      </c>
      <c r="S17" s="62">
        <v>20</v>
      </c>
      <c r="T17" s="62">
        <v>10</v>
      </c>
      <c r="U17" s="62">
        <v>10</v>
      </c>
      <c r="V17" s="62">
        <v>30</v>
      </c>
      <c r="W17" s="62">
        <v>10</v>
      </c>
      <c r="X17" s="62">
        <v>10</v>
      </c>
      <c r="Y17" s="62">
        <v>10</v>
      </c>
      <c r="AA17" s="2">
        <f t="shared" si="0"/>
        <v>1</v>
      </c>
      <c r="AB17" s="2">
        <f t="shared" si="1"/>
        <v>1</v>
      </c>
      <c r="AC17" s="2">
        <f t="shared" si="2"/>
        <v>1</v>
      </c>
      <c r="AD17" s="2">
        <f t="shared" si="3"/>
        <v>1</v>
      </c>
      <c r="AE17" s="2">
        <f t="shared" si="4"/>
        <v>1</v>
      </c>
      <c r="AF17" s="2">
        <f t="shared" si="5"/>
        <v>1</v>
      </c>
      <c r="AG17" s="2">
        <f t="shared" si="6"/>
        <v>1</v>
      </c>
    </row>
    <row r="18" spans="1:33" s="16" customFormat="1" ht="78.75" x14ac:dyDescent="0.25">
      <c r="A18" s="3">
        <v>14</v>
      </c>
      <c r="B18" s="19" t="s">
        <v>1344</v>
      </c>
      <c r="C18" s="19" t="s">
        <v>1345</v>
      </c>
      <c r="D18" s="19">
        <v>3837000996</v>
      </c>
      <c r="E18" s="62">
        <v>153.99994999999998</v>
      </c>
      <c r="F18" s="62">
        <v>37.785699999999999</v>
      </c>
      <c r="G18" s="62">
        <v>9.2142999999999997</v>
      </c>
      <c r="H18" s="62">
        <v>9.6071000000000009</v>
      </c>
      <c r="I18" s="62">
        <v>9.4642999999999997</v>
      </c>
      <c r="J18" s="62">
        <v>9.5</v>
      </c>
      <c r="K18" s="62">
        <v>66.214249999999993</v>
      </c>
      <c r="L18" s="62">
        <v>9.1785500000000013</v>
      </c>
      <c r="M18" s="62">
        <v>9.2857000000000003</v>
      </c>
      <c r="N18" s="62">
        <v>9.6785999999999994</v>
      </c>
      <c r="O18" s="62">
        <v>9.5714000000000006</v>
      </c>
      <c r="P18" s="62">
        <v>9.75</v>
      </c>
      <c r="Q18" s="62">
        <v>9.3928999999999991</v>
      </c>
      <c r="R18" s="62">
        <v>9.3571000000000009</v>
      </c>
      <c r="S18" s="62">
        <v>20</v>
      </c>
      <c r="T18" s="62">
        <v>10</v>
      </c>
      <c r="U18" s="62">
        <v>10</v>
      </c>
      <c r="V18" s="62">
        <v>30</v>
      </c>
      <c r="W18" s="62">
        <v>10</v>
      </c>
      <c r="X18" s="62">
        <v>10</v>
      </c>
      <c r="Y18" s="62">
        <v>10</v>
      </c>
      <c r="AA18" s="2">
        <f t="shared" si="0"/>
        <v>1</v>
      </c>
      <c r="AB18" s="2">
        <f t="shared" si="1"/>
        <v>1</v>
      </c>
      <c r="AC18" s="2">
        <f t="shared" si="2"/>
        <v>1</v>
      </c>
      <c r="AD18" s="2">
        <f t="shared" si="3"/>
        <v>1</v>
      </c>
      <c r="AE18" s="2">
        <f t="shared" si="4"/>
        <v>1</v>
      </c>
      <c r="AF18" s="2">
        <f t="shared" si="5"/>
        <v>1</v>
      </c>
      <c r="AG18" s="2">
        <f t="shared" si="6"/>
        <v>1</v>
      </c>
    </row>
    <row r="19" spans="1:33" s="16" customFormat="1" ht="78.75" x14ac:dyDescent="0.25">
      <c r="A19" s="3">
        <v>15</v>
      </c>
      <c r="B19" s="19" t="s">
        <v>1346</v>
      </c>
      <c r="C19" s="19" t="s">
        <v>77</v>
      </c>
      <c r="D19" s="19">
        <v>3837000940</v>
      </c>
      <c r="E19" s="62">
        <v>145.96462464788732</v>
      </c>
      <c r="F19" s="62">
        <v>33.9054</v>
      </c>
      <c r="G19" s="62">
        <v>8.5810999999999993</v>
      </c>
      <c r="H19" s="62">
        <v>8.3918999999999997</v>
      </c>
      <c r="I19" s="62">
        <v>8.6216000000000008</v>
      </c>
      <c r="J19" s="62">
        <v>8.3108000000000004</v>
      </c>
      <c r="K19" s="62">
        <v>62.763449999999999</v>
      </c>
      <c r="L19" s="62">
        <v>8.8986499999999999</v>
      </c>
      <c r="M19" s="62">
        <v>8.9189000000000007</v>
      </c>
      <c r="N19" s="62">
        <v>8.9189000000000007</v>
      </c>
      <c r="O19" s="62">
        <v>8.6350999999999996</v>
      </c>
      <c r="P19" s="62">
        <v>9.2162000000000006</v>
      </c>
      <c r="Q19" s="62">
        <v>9.0541</v>
      </c>
      <c r="R19" s="62">
        <v>9.1216000000000008</v>
      </c>
      <c r="S19" s="62">
        <v>19.718309859154928</v>
      </c>
      <c r="T19" s="62">
        <v>9.71830985915493</v>
      </c>
      <c r="U19" s="62">
        <v>10</v>
      </c>
      <c r="V19" s="62">
        <v>29.577464788732392</v>
      </c>
      <c r="W19" s="62">
        <v>9.71830985915493</v>
      </c>
      <c r="X19" s="62">
        <v>10</v>
      </c>
      <c r="Y19" s="62">
        <v>9.8591549295774641</v>
      </c>
      <c r="AA19" s="2">
        <f t="shared" si="0"/>
        <v>0.9859154929577465</v>
      </c>
      <c r="AB19" s="2">
        <f t="shared" si="1"/>
        <v>0.971830985915493</v>
      </c>
      <c r="AC19" s="2">
        <f t="shared" si="2"/>
        <v>1</v>
      </c>
      <c r="AD19" s="2">
        <f t="shared" si="3"/>
        <v>0.9859154929577465</v>
      </c>
      <c r="AE19" s="2">
        <f t="shared" si="4"/>
        <v>0.971830985915493</v>
      </c>
      <c r="AF19" s="2">
        <f t="shared" si="5"/>
        <v>1</v>
      </c>
      <c r="AG19" s="2">
        <f t="shared" si="6"/>
        <v>0.98591549295774639</v>
      </c>
    </row>
    <row r="20" spans="1:33" s="2" customFormat="1" ht="47.25" x14ac:dyDescent="0.25">
      <c r="A20" s="3">
        <v>16</v>
      </c>
      <c r="B20" s="3" t="s">
        <v>1347</v>
      </c>
      <c r="C20" s="3" t="s">
        <v>1348</v>
      </c>
      <c r="D20" s="3">
        <v>3837000192</v>
      </c>
      <c r="E20" s="61">
        <v>157.93949302087424</v>
      </c>
      <c r="F20" s="61">
        <v>39.744923239436616</v>
      </c>
      <c r="G20" s="61">
        <v>9.9524499999999989</v>
      </c>
      <c r="H20" s="61">
        <v>9.9492077464788728</v>
      </c>
      <c r="I20" s="61">
        <v>9.942165492957745</v>
      </c>
      <c r="J20" s="61">
        <v>9.9010999999999996</v>
      </c>
      <c r="K20" s="61">
        <v>68.274251056338016</v>
      </c>
      <c r="L20" s="61">
        <v>9.7074109154929573</v>
      </c>
      <c r="M20" s="61">
        <v>9.8716387323943664</v>
      </c>
      <c r="N20" s="61">
        <v>9.7277781690140852</v>
      </c>
      <c r="O20" s="61">
        <v>9.6750859154929572</v>
      </c>
      <c r="P20" s="61">
        <v>9.9269654929577449</v>
      </c>
      <c r="Q20" s="61">
        <v>9.7119704225352113</v>
      </c>
      <c r="R20" s="61">
        <v>9.6534014084507049</v>
      </c>
      <c r="S20" s="61">
        <v>20</v>
      </c>
      <c r="T20" s="61">
        <v>10</v>
      </c>
      <c r="U20" s="61">
        <v>10</v>
      </c>
      <c r="V20" s="61">
        <v>29.920318725099602</v>
      </c>
      <c r="W20" s="61">
        <v>9.9203187250996017</v>
      </c>
      <c r="X20" s="61">
        <v>10</v>
      </c>
      <c r="Y20" s="61">
        <v>10</v>
      </c>
      <c r="AA20" s="2">
        <f t="shared" si="0"/>
        <v>1</v>
      </c>
      <c r="AB20" s="2">
        <f t="shared" si="1"/>
        <v>1</v>
      </c>
      <c r="AC20" s="2">
        <f t="shared" si="2"/>
        <v>1</v>
      </c>
      <c r="AD20" s="2">
        <f t="shared" si="3"/>
        <v>0.99734395750332006</v>
      </c>
      <c r="AE20" s="2">
        <f t="shared" si="4"/>
        <v>0.99203187250996017</v>
      </c>
      <c r="AF20" s="2">
        <f t="shared" si="5"/>
        <v>1</v>
      </c>
      <c r="AG20" s="2">
        <f t="shared" si="6"/>
        <v>1</v>
      </c>
    </row>
    <row r="21" spans="1:33" x14ac:dyDescent="0.25">
      <c r="E21" s="102">
        <f>AVERAGE(E5:E20)</f>
        <v>150.03967386862752</v>
      </c>
      <c r="F21" s="102">
        <f t="shared" ref="F21:Y21" si="7">AVERAGE(F5:F20)</f>
        <v>37.487867744843811</v>
      </c>
      <c r="G21" s="102">
        <f t="shared" si="7"/>
        <v>9.3945434454385204</v>
      </c>
      <c r="H21" s="102">
        <f t="shared" si="7"/>
        <v>9.3857503522487171</v>
      </c>
      <c r="I21" s="102">
        <f t="shared" si="7"/>
        <v>9.471836447156571</v>
      </c>
      <c r="J21" s="102">
        <f t="shared" si="7"/>
        <v>9.235737499999999</v>
      </c>
      <c r="K21" s="102">
        <f t="shared" si="7"/>
        <v>63.414209693351836</v>
      </c>
      <c r="L21" s="102">
        <f t="shared" si="7"/>
        <v>8.8540197091377628</v>
      </c>
      <c r="M21" s="102">
        <f t="shared" si="7"/>
        <v>9.1958198470919914</v>
      </c>
      <c r="N21" s="102">
        <f t="shared" si="7"/>
        <v>9.2829190900813945</v>
      </c>
      <c r="O21" s="102">
        <f t="shared" si="7"/>
        <v>9.103714294992665</v>
      </c>
      <c r="P21" s="102">
        <f t="shared" si="7"/>
        <v>9.5246765535870725</v>
      </c>
      <c r="Q21" s="102">
        <f t="shared" si="7"/>
        <v>8.8984748827442193</v>
      </c>
      <c r="R21" s="102">
        <f t="shared" si="7"/>
        <v>8.5545853157167251</v>
      </c>
      <c r="S21" s="102">
        <f t="shared" si="7"/>
        <v>19.849099649982925</v>
      </c>
      <c r="T21" s="102">
        <f t="shared" si="7"/>
        <v>9.9041284652250923</v>
      </c>
      <c r="U21" s="102">
        <f t="shared" si="7"/>
        <v>9.9449711847578346</v>
      </c>
      <c r="V21" s="102">
        <f t="shared" si="7"/>
        <v>29.288496780448952</v>
      </c>
      <c r="W21" s="102">
        <f t="shared" si="7"/>
        <v>9.5123523288429457</v>
      </c>
      <c r="X21" s="102">
        <f t="shared" si="7"/>
        <v>9.9119391973122397</v>
      </c>
      <c r="Y21" s="102">
        <f t="shared" si="7"/>
        <v>9.8642052542937648</v>
      </c>
      <c r="AA21" s="1">
        <f>AVERAGE(AA5:AA20)</f>
        <v>0.9924549824991461</v>
      </c>
      <c r="AB21" s="1">
        <f t="shared" ref="AB21:AG21" si="8">AVERAGE(AB5:AB20)</f>
        <v>0.99041284652250905</v>
      </c>
      <c r="AC21" s="1">
        <f t="shared" si="8"/>
        <v>0.99449711847578337</v>
      </c>
      <c r="AD21" s="1">
        <f t="shared" si="8"/>
        <v>0.97628322601496498</v>
      </c>
      <c r="AE21" s="1">
        <f t="shared" si="8"/>
        <v>0.95123523288429446</v>
      </c>
      <c r="AF21" s="1">
        <f t="shared" si="8"/>
        <v>0.99119391973122395</v>
      </c>
      <c r="AG21" s="1">
        <f t="shared" si="8"/>
        <v>0.9864205254293763</v>
      </c>
    </row>
  </sheetData>
  <mergeCells count="13">
    <mergeCell ref="E1:E3"/>
    <mergeCell ref="A1:A2"/>
    <mergeCell ref="B1:B2"/>
    <mergeCell ref="C1:C2"/>
    <mergeCell ref="D1:D2"/>
    <mergeCell ref="F1:J1"/>
    <mergeCell ref="K1:R1"/>
    <mergeCell ref="S1:U1"/>
    <mergeCell ref="V1:Y1"/>
    <mergeCell ref="F2:J2"/>
    <mergeCell ref="K2:R2"/>
    <mergeCell ref="S2:U2"/>
    <mergeCell ref="V2:Y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topLeftCell="C43" zoomScale="80" zoomScaleNormal="80" workbookViewId="0">
      <selection activeCell="AA52" sqref="AA52:AG52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3" ht="78.75" customHeight="1" x14ac:dyDescent="0.25">
      <c r="A1" s="128" t="s">
        <v>29</v>
      </c>
      <c r="B1" s="130" t="s">
        <v>28</v>
      </c>
      <c r="C1" s="132" t="s">
        <v>27</v>
      </c>
      <c r="D1" s="132" t="s">
        <v>26</v>
      </c>
      <c r="E1" s="133" t="s">
        <v>31</v>
      </c>
      <c r="F1" s="121" t="s">
        <v>25</v>
      </c>
      <c r="G1" s="121"/>
      <c r="H1" s="121"/>
      <c r="I1" s="121"/>
      <c r="J1" s="121"/>
      <c r="K1" s="121" t="s">
        <v>24</v>
      </c>
      <c r="L1" s="121"/>
      <c r="M1" s="121"/>
      <c r="N1" s="121"/>
      <c r="O1" s="121"/>
      <c r="P1" s="121"/>
      <c r="Q1" s="121"/>
      <c r="R1" s="121"/>
      <c r="S1" s="121" t="s">
        <v>23</v>
      </c>
      <c r="T1" s="121"/>
      <c r="U1" s="121"/>
      <c r="V1" s="121" t="s">
        <v>22</v>
      </c>
      <c r="W1" s="121"/>
      <c r="X1" s="121"/>
      <c r="Y1" s="121"/>
    </row>
    <row r="2" spans="1:33" ht="15.75" x14ac:dyDescent="0.25">
      <c r="A2" s="129"/>
      <c r="B2" s="131"/>
      <c r="C2" s="132"/>
      <c r="D2" s="132"/>
      <c r="E2" s="143"/>
      <c r="F2" s="122" t="s">
        <v>20</v>
      </c>
      <c r="G2" s="122"/>
      <c r="H2" s="122"/>
      <c r="I2" s="122"/>
      <c r="J2" s="122"/>
      <c r="K2" s="122" t="s">
        <v>20</v>
      </c>
      <c r="L2" s="122"/>
      <c r="M2" s="122"/>
      <c r="N2" s="122"/>
      <c r="O2" s="122"/>
      <c r="P2" s="122"/>
      <c r="Q2" s="122"/>
      <c r="R2" s="122"/>
      <c r="S2" s="122" t="s">
        <v>20</v>
      </c>
      <c r="T2" s="122"/>
      <c r="U2" s="122"/>
      <c r="V2" s="122" t="s">
        <v>20</v>
      </c>
      <c r="W2" s="122"/>
      <c r="X2" s="122"/>
      <c r="Y2" s="122"/>
    </row>
    <row r="3" spans="1:33" ht="409.5" x14ac:dyDescent="0.25">
      <c r="A3" s="7"/>
      <c r="B3" s="6"/>
      <c r="C3" s="5"/>
      <c r="D3" s="5"/>
      <c r="E3" s="144"/>
      <c r="F3" s="9" t="s">
        <v>6</v>
      </c>
      <c r="G3" s="8" t="s">
        <v>19</v>
      </c>
      <c r="H3" s="8" t="s">
        <v>16</v>
      </c>
      <c r="I3" s="8" t="s">
        <v>18</v>
      </c>
      <c r="J3" s="8" t="s">
        <v>17</v>
      </c>
      <c r="K3" s="9" t="s">
        <v>6</v>
      </c>
      <c r="L3" s="8" t="s">
        <v>13</v>
      </c>
      <c r="M3" s="8" t="s">
        <v>10</v>
      </c>
      <c r="N3" s="8" t="s">
        <v>11</v>
      </c>
      <c r="O3" s="8" t="s">
        <v>15</v>
      </c>
      <c r="P3" s="8" t="s">
        <v>12</v>
      </c>
      <c r="Q3" s="8" t="s">
        <v>14</v>
      </c>
      <c r="R3" s="8" t="s">
        <v>9</v>
      </c>
      <c r="S3" s="9" t="s">
        <v>6</v>
      </c>
      <c r="T3" s="8" t="s">
        <v>7</v>
      </c>
      <c r="U3" s="8" t="s">
        <v>8</v>
      </c>
      <c r="V3" s="9" t="s">
        <v>6</v>
      </c>
      <c r="W3" s="8" t="s">
        <v>3</v>
      </c>
      <c r="X3" s="8" t="s">
        <v>4</v>
      </c>
      <c r="Y3" s="8" t="s">
        <v>5</v>
      </c>
    </row>
    <row r="4" spans="1:33" ht="15.75" x14ac:dyDescent="0.25">
      <c r="A4" s="7"/>
      <c r="B4" s="6"/>
      <c r="C4" s="5"/>
      <c r="D4" s="5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33" s="27" customFormat="1" ht="78.75" x14ac:dyDescent="0.25">
      <c r="A5" s="28">
        <v>1</v>
      </c>
      <c r="B5" s="28" t="s">
        <v>1349</v>
      </c>
      <c r="C5" s="28" t="s">
        <v>1350</v>
      </c>
      <c r="D5" s="28">
        <v>3815006112</v>
      </c>
      <c r="E5" s="63">
        <v>143.06477732793525</v>
      </c>
      <c r="F5" s="63">
        <v>34.706857287449395</v>
      </c>
      <c r="G5" s="63">
        <v>8.4281376518218636</v>
      </c>
      <c r="H5" s="63">
        <v>8.6084261133603235</v>
      </c>
      <c r="I5" s="63">
        <v>8.7952935222672064</v>
      </c>
      <c r="J5" s="63">
        <v>8.875</v>
      </c>
      <c r="K5" s="63">
        <v>61.494306680161934</v>
      </c>
      <c r="L5" s="63">
        <v>7.8132591093117405</v>
      </c>
      <c r="M5" s="63">
        <v>8.7321609311740893</v>
      </c>
      <c r="N5" s="63">
        <v>8.9534412955465577</v>
      </c>
      <c r="O5" s="63">
        <v>9.1342358299595148</v>
      </c>
      <c r="P5" s="63">
        <v>9.3116143724696343</v>
      </c>
      <c r="Q5" s="63">
        <v>8.7971912955465577</v>
      </c>
      <c r="R5" s="63">
        <v>8.7524038461538467</v>
      </c>
      <c r="S5" s="63">
        <v>19.817813765182187</v>
      </c>
      <c r="T5" s="63">
        <v>9.8987854251012148</v>
      </c>
      <c r="U5" s="63">
        <v>9.9190283400809705</v>
      </c>
      <c r="V5" s="63">
        <v>27.045799595141702</v>
      </c>
      <c r="W5" s="63">
        <v>7.5</v>
      </c>
      <c r="X5" s="63">
        <v>9.5862854251012148</v>
      </c>
      <c r="Y5" s="63">
        <v>9.9595141700404852</v>
      </c>
      <c r="AA5" s="27">
        <f>AVERAGE(AB5:AC5)</f>
        <v>0.99089068825910931</v>
      </c>
      <c r="AB5" s="27">
        <f>ABS(T5/10)</f>
        <v>0.98987854251012153</v>
      </c>
      <c r="AC5" s="27">
        <f>ABS(U5/10)</f>
        <v>0.99190283400809709</v>
      </c>
      <c r="AD5" s="27">
        <f>AVERAGE(AE5:AG5)</f>
        <v>0.90152665317139002</v>
      </c>
      <c r="AE5" s="27">
        <f>ABS(W5/10)</f>
        <v>0.75</v>
      </c>
      <c r="AF5" s="27">
        <f>ABS(X5/10)</f>
        <v>0.95862854251012153</v>
      </c>
      <c r="AG5" s="27">
        <f>ABS(Y5/10)</f>
        <v>0.99595141700404854</v>
      </c>
    </row>
    <row r="6" spans="1:33" s="16" customFormat="1" ht="78.75" x14ac:dyDescent="0.25">
      <c r="A6" s="28">
        <v>2</v>
      </c>
      <c r="B6" s="19" t="s">
        <v>1351</v>
      </c>
      <c r="C6" s="19" t="s">
        <v>1352</v>
      </c>
      <c r="D6" s="19">
        <v>3815003009</v>
      </c>
      <c r="E6" s="62">
        <v>159.3725436918304</v>
      </c>
      <c r="F6" s="62">
        <v>39.804699999999997</v>
      </c>
      <c r="G6" s="62">
        <v>9.9420000000000002</v>
      </c>
      <c r="H6" s="62">
        <v>9.9471000000000007</v>
      </c>
      <c r="I6" s="62">
        <v>9.9593000000000007</v>
      </c>
      <c r="J6" s="62">
        <v>9.9563000000000006</v>
      </c>
      <c r="K6" s="62">
        <v>69.61954999999999</v>
      </c>
      <c r="L6" s="62">
        <v>9.9389500000000002</v>
      </c>
      <c r="M6" s="62">
        <v>9.9563000000000006</v>
      </c>
      <c r="N6" s="62">
        <v>9.9512</v>
      </c>
      <c r="O6" s="62">
        <v>9.9329000000000001</v>
      </c>
      <c r="P6" s="62">
        <v>9.9551999999999996</v>
      </c>
      <c r="Q6" s="62">
        <v>9.9481000000000002</v>
      </c>
      <c r="R6" s="62">
        <v>9.9368999999999996</v>
      </c>
      <c r="S6" s="62">
        <v>19.979317476732163</v>
      </c>
      <c r="T6" s="62">
        <v>9.9896587383660815</v>
      </c>
      <c r="U6" s="62">
        <v>9.9896587383660815</v>
      </c>
      <c r="V6" s="62">
        <v>29.968976215098245</v>
      </c>
      <c r="W6" s="62">
        <v>9.9896587383660815</v>
      </c>
      <c r="X6" s="62">
        <v>9.9896587383660815</v>
      </c>
      <c r="Y6" s="62">
        <v>9.9896587383660815</v>
      </c>
      <c r="AA6" s="27">
        <f t="shared" ref="AA6:AA51" si="0">AVERAGE(AB6:AC6)</f>
        <v>0.99896587383660818</v>
      </c>
      <c r="AB6" s="27">
        <f t="shared" ref="AB6:AB51" si="1">ABS(T6/10)</f>
        <v>0.99896587383660818</v>
      </c>
      <c r="AC6" s="27">
        <f t="shared" ref="AC6:AC51" si="2">ABS(U6/10)</f>
        <v>0.99896587383660818</v>
      </c>
      <c r="AD6" s="27">
        <f t="shared" ref="AD6:AD51" si="3">AVERAGE(AE6:AG6)</f>
        <v>0.99896587383660818</v>
      </c>
      <c r="AE6" s="27">
        <f t="shared" ref="AE6:AE51" si="4">ABS(W6/10)</f>
        <v>0.99896587383660818</v>
      </c>
      <c r="AF6" s="27">
        <f t="shared" ref="AF6:AF51" si="5">ABS(X6/10)</f>
        <v>0.99896587383660818</v>
      </c>
      <c r="AG6" s="27">
        <f t="shared" ref="AG6:AG51" si="6">ABS(Y6/10)</f>
        <v>0.99896587383660818</v>
      </c>
    </row>
    <row r="7" spans="1:33" s="16" customFormat="1" ht="78.75" x14ac:dyDescent="0.25">
      <c r="A7" s="28">
        <v>3</v>
      </c>
      <c r="B7" s="19" t="s">
        <v>1353</v>
      </c>
      <c r="C7" s="19" t="s">
        <v>1354</v>
      </c>
      <c r="D7" s="19">
        <v>3815005743</v>
      </c>
      <c r="E7" s="62">
        <v>152.96445231689088</v>
      </c>
      <c r="F7" s="62">
        <v>37.5</v>
      </c>
      <c r="G7" s="62">
        <v>9.4115000000000002</v>
      </c>
      <c r="H7" s="62">
        <v>9.3643000000000001</v>
      </c>
      <c r="I7" s="62">
        <v>9.3539999999999992</v>
      </c>
      <c r="J7" s="62">
        <v>9.3702000000000005</v>
      </c>
      <c r="K7" s="62">
        <v>65.479399999999998</v>
      </c>
      <c r="L7" s="62">
        <v>9.3024000000000004</v>
      </c>
      <c r="M7" s="62">
        <v>9.3996999999999993</v>
      </c>
      <c r="N7" s="62">
        <v>9.3539999999999992</v>
      </c>
      <c r="O7" s="62">
        <v>9.3347999999999995</v>
      </c>
      <c r="P7" s="62">
        <v>9.3583999999999996</v>
      </c>
      <c r="Q7" s="62">
        <v>9.3643000000000001</v>
      </c>
      <c r="R7" s="62">
        <v>9.3658000000000001</v>
      </c>
      <c r="S7" s="62">
        <v>20</v>
      </c>
      <c r="T7" s="62">
        <v>10</v>
      </c>
      <c r="U7" s="62">
        <v>10</v>
      </c>
      <c r="V7" s="62">
        <v>29.985052316890883</v>
      </c>
      <c r="W7" s="62">
        <v>9.9850523168908829</v>
      </c>
      <c r="X7" s="62">
        <v>10</v>
      </c>
      <c r="Y7" s="62">
        <v>10</v>
      </c>
      <c r="AA7" s="27">
        <f t="shared" si="0"/>
        <v>1</v>
      </c>
      <c r="AB7" s="27">
        <f t="shared" si="1"/>
        <v>1</v>
      </c>
      <c r="AC7" s="27">
        <f t="shared" si="2"/>
        <v>1</v>
      </c>
      <c r="AD7" s="27">
        <f t="shared" si="3"/>
        <v>0.9995017438963627</v>
      </c>
      <c r="AE7" s="27">
        <f t="shared" si="4"/>
        <v>0.99850523168908834</v>
      </c>
      <c r="AF7" s="27">
        <f t="shared" si="5"/>
        <v>1</v>
      </c>
      <c r="AG7" s="27">
        <f t="shared" si="6"/>
        <v>1</v>
      </c>
    </row>
    <row r="8" spans="1:33" s="2" customFormat="1" ht="63" x14ac:dyDescent="0.25">
      <c r="A8" s="28">
        <v>4</v>
      </c>
      <c r="B8" s="3" t="s">
        <v>1355</v>
      </c>
      <c r="C8" s="3" t="s">
        <v>1356</v>
      </c>
      <c r="D8" s="3">
        <v>3815005542</v>
      </c>
      <c r="E8" s="61">
        <v>155.43655747126436</v>
      </c>
      <c r="F8" s="61">
        <v>39.017200000000003</v>
      </c>
      <c r="G8" s="61">
        <v>9.7142999999999997</v>
      </c>
      <c r="H8" s="61">
        <v>9.6456999999999997</v>
      </c>
      <c r="I8" s="61">
        <v>9.8229000000000006</v>
      </c>
      <c r="J8" s="61">
        <v>9.8343000000000007</v>
      </c>
      <c r="K8" s="61">
        <v>66.534300000000002</v>
      </c>
      <c r="L8" s="61">
        <v>9.0543000000000013</v>
      </c>
      <c r="M8" s="61">
        <v>9.7771000000000008</v>
      </c>
      <c r="N8" s="61">
        <v>9.7485999999999997</v>
      </c>
      <c r="O8" s="61">
        <v>9.0457000000000001</v>
      </c>
      <c r="P8" s="61">
        <v>9.7543000000000006</v>
      </c>
      <c r="Q8" s="61">
        <v>9.8856999999999999</v>
      </c>
      <c r="R8" s="61">
        <v>9.2685999999999993</v>
      </c>
      <c r="S8" s="61">
        <v>20</v>
      </c>
      <c r="T8" s="61">
        <v>10</v>
      </c>
      <c r="U8" s="61">
        <v>10</v>
      </c>
      <c r="V8" s="61">
        <v>29.885057471264368</v>
      </c>
      <c r="W8" s="61">
        <v>9.8850574712643677</v>
      </c>
      <c r="X8" s="61">
        <v>10</v>
      </c>
      <c r="Y8" s="61">
        <v>10</v>
      </c>
      <c r="AA8" s="27">
        <f t="shared" si="0"/>
        <v>1</v>
      </c>
      <c r="AB8" s="27">
        <f t="shared" si="1"/>
        <v>1</v>
      </c>
      <c r="AC8" s="27">
        <f t="shared" si="2"/>
        <v>1</v>
      </c>
      <c r="AD8" s="27">
        <f t="shared" si="3"/>
        <v>0.99616858237547889</v>
      </c>
      <c r="AE8" s="27">
        <f t="shared" si="4"/>
        <v>0.9885057471264368</v>
      </c>
      <c r="AF8" s="27">
        <f t="shared" si="5"/>
        <v>1</v>
      </c>
      <c r="AG8" s="27">
        <f t="shared" si="6"/>
        <v>1</v>
      </c>
    </row>
    <row r="9" spans="1:33" s="2" customFormat="1" ht="47.25" x14ac:dyDescent="0.25">
      <c r="A9" s="28">
        <v>5</v>
      </c>
      <c r="B9" s="3" t="s">
        <v>1357</v>
      </c>
      <c r="C9" s="3" t="s">
        <v>1358</v>
      </c>
      <c r="D9" s="3">
        <v>3815005574</v>
      </c>
      <c r="E9" s="61">
        <v>142.10645454545454</v>
      </c>
      <c r="F9" s="61">
        <v>33.255499999999998</v>
      </c>
      <c r="G9" s="61">
        <v>8.1333000000000002</v>
      </c>
      <c r="H9" s="61">
        <v>8.3888999999999996</v>
      </c>
      <c r="I9" s="61">
        <v>8.3110999999999997</v>
      </c>
      <c r="J9" s="61">
        <v>8.4222000000000001</v>
      </c>
      <c r="K9" s="61">
        <v>59.305499999999995</v>
      </c>
      <c r="L9" s="61">
        <v>8.1166999999999998</v>
      </c>
      <c r="M9" s="61">
        <v>8.4222000000000001</v>
      </c>
      <c r="N9" s="61">
        <v>8.6443999999999992</v>
      </c>
      <c r="O9" s="61">
        <v>8.6</v>
      </c>
      <c r="P9" s="61">
        <v>8.5111000000000008</v>
      </c>
      <c r="Q9" s="61">
        <v>8.6777999999999995</v>
      </c>
      <c r="R9" s="61">
        <v>8.3332999999999995</v>
      </c>
      <c r="S9" s="61">
        <v>19.772727272727273</v>
      </c>
      <c r="T9" s="61">
        <v>9.8863636363636367</v>
      </c>
      <c r="U9" s="61">
        <v>9.8863636363636367</v>
      </c>
      <c r="V9" s="61">
        <v>29.772727272727273</v>
      </c>
      <c r="W9" s="61">
        <v>9.8863636363636367</v>
      </c>
      <c r="X9" s="61">
        <v>10</v>
      </c>
      <c r="Y9" s="61">
        <v>9.8863636363636367</v>
      </c>
      <c r="AA9" s="27">
        <f t="shared" si="0"/>
        <v>0.98863636363636365</v>
      </c>
      <c r="AB9" s="27">
        <f t="shared" si="1"/>
        <v>0.98863636363636365</v>
      </c>
      <c r="AC9" s="27">
        <f t="shared" si="2"/>
        <v>0.98863636363636365</v>
      </c>
      <c r="AD9" s="27">
        <f t="shared" si="3"/>
        <v>0.99242424242424254</v>
      </c>
      <c r="AE9" s="27">
        <f t="shared" si="4"/>
        <v>0.98863636363636365</v>
      </c>
      <c r="AF9" s="27">
        <f t="shared" si="5"/>
        <v>1</v>
      </c>
      <c r="AG9" s="27">
        <f t="shared" si="6"/>
        <v>0.98863636363636365</v>
      </c>
    </row>
    <row r="10" spans="1:33" s="2" customFormat="1" ht="63" x14ac:dyDescent="0.25">
      <c r="A10" s="28">
        <v>6</v>
      </c>
      <c r="B10" s="3" t="s">
        <v>1359</v>
      </c>
      <c r="C10" s="3" t="s">
        <v>1360</v>
      </c>
      <c r="D10" s="3">
        <v>3815005888</v>
      </c>
      <c r="E10" s="61">
        <v>107.25215933014354</v>
      </c>
      <c r="F10" s="61">
        <v>31.985749999999999</v>
      </c>
      <c r="G10" s="61">
        <v>7.391</v>
      </c>
      <c r="H10" s="61">
        <v>7.4099500000000003</v>
      </c>
      <c r="I10" s="61">
        <v>7.3981000000000003</v>
      </c>
      <c r="J10" s="61">
        <v>9.7866999999999997</v>
      </c>
      <c r="K10" s="61">
        <v>40.409950000000002</v>
      </c>
      <c r="L10" s="61">
        <v>5.2961999999999998</v>
      </c>
      <c r="M10" s="61">
        <v>6.2938499999999999</v>
      </c>
      <c r="N10" s="61">
        <v>6.2013999999999996</v>
      </c>
      <c r="O10" s="61">
        <v>4.9383999999999997</v>
      </c>
      <c r="P10" s="61">
        <v>6.4455</v>
      </c>
      <c r="Q10" s="61">
        <v>6.26065</v>
      </c>
      <c r="R10" s="61">
        <v>4.9739500000000003</v>
      </c>
      <c r="S10" s="61">
        <v>14.952153110047846</v>
      </c>
      <c r="T10" s="61">
        <v>9.9760765550239228</v>
      </c>
      <c r="U10" s="61">
        <v>4.9760765550239237</v>
      </c>
      <c r="V10" s="61">
        <v>19.904306220095695</v>
      </c>
      <c r="W10" s="61">
        <v>9.9521531100478473</v>
      </c>
      <c r="X10" s="61">
        <v>4.9760765550239237</v>
      </c>
      <c r="Y10" s="61">
        <v>4.9760765550239237</v>
      </c>
      <c r="AA10" s="27">
        <f t="shared" si="0"/>
        <v>0.74760765550239228</v>
      </c>
      <c r="AB10" s="27">
        <f t="shared" si="1"/>
        <v>0.99760765550239228</v>
      </c>
      <c r="AC10" s="27">
        <f t="shared" si="2"/>
        <v>0.49760765550239239</v>
      </c>
      <c r="AD10" s="27">
        <f t="shared" si="3"/>
        <v>0.66347687400318989</v>
      </c>
      <c r="AE10" s="27">
        <f t="shared" si="4"/>
        <v>0.99521531100478478</v>
      </c>
      <c r="AF10" s="27">
        <f t="shared" si="5"/>
        <v>0.49760765550239239</v>
      </c>
      <c r="AG10" s="27">
        <f t="shared" si="6"/>
        <v>0.49760765550239239</v>
      </c>
    </row>
    <row r="11" spans="1:33" s="2" customFormat="1" ht="78.75" x14ac:dyDescent="0.25">
      <c r="A11" s="28">
        <v>7</v>
      </c>
      <c r="B11" s="3" t="s">
        <v>1361</v>
      </c>
      <c r="C11" s="3" t="s">
        <v>1362</v>
      </c>
      <c r="D11" s="3">
        <v>3815002012</v>
      </c>
      <c r="E11" s="61">
        <v>154.875</v>
      </c>
      <c r="F11" s="61">
        <v>39.325000000000003</v>
      </c>
      <c r="G11" s="61">
        <v>9.75</v>
      </c>
      <c r="H11" s="61">
        <v>9.9</v>
      </c>
      <c r="I11" s="61">
        <v>9.75</v>
      </c>
      <c r="J11" s="61">
        <v>9.9250000000000007</v>
      </c>
      <c r="K11" s="61">
        <v>65.550000000000011</v>
      </c>
      <c r="L11" s="61">
        <v>8.6499999999999986</v>
      </c>
      <c r="M11" s="61">
        <v>9.8249999999999993</v>
      </c>
      <c r="N11" s="61">
        <v>9.5500000000000007</v>
      </c>
      <c r="O11" s="61">
        <v>8.9250000000000007</v>
      </c>
      <c r="P11" s="61">
        <v>9.75</v>
      </c>
      <c r="Q11" s="61">
        <v>9.85</v>
      </c>
      <c r="R11" s="61">
        <v>9</v>
      </c>
      <c r="S11" s="61">
        <v>20</v>
      </c>
      <c r="T11" s="61">
        <v>10</v>
      </c>
      <c r="U11" s="61">
        <v>10</v>
      </c>
      <c r="V11" s="61">
        <v>30</v>
      </c>
      <c r="W11" s="61">
        <v>10</v>
      </c>
      <c r="X11" s="61">
        <v>10</v>
      </c>
      <c r="Y11" s="61">
        <v>10</v>
      </c>
      <c r="AA11" s="27">
        <f t="shared" si="0"/>
        <v>1</v>
      </c>
      <c r="AB11" s="27">
        <f t="shared" si="1"/>
        <v>1</v>
      </c>
      <c r="AC11" s="27">
        <f t="shared" si="2"/>
        <v>1</v>
      </c>
      <c r="AD11" s="27">
        <f t="shared" si="3"/>
        <v>1</v>
      </c>
      <c r="AE11" s="27">
        <f t="shared" si="4"/>
        <v>1</v>
      </c>
      <c r="AF11" s="27">
        <f t="shared" si="5"/>
        <v>1</v>
      </c>
      <c r="AG11" s="27">
        <f t="shared" si="6"/>
        <v>1</v>
      </c>
    </row>
    <row r="12" spans="1:33" s="2" customFormat="1" ht="63" x14ac:dyDescent="0.25">
      <c r="A12" s="28">
        <v>8</v>
      </c>
      <c r="B12" s="3" t="s">
        <v>1363</v>
      </c>
      <c r="C12" s="3" t="s">
        <v>1115</v>
      </c>
      <c r="D12" s="3">
        <v>3838003630</v>
      </c>
      <c r="E12" s="61">
        <v>139.96948401639344</v>
      </c>
      <c r="F12" s="61">
        <v>34.064549999999997</v>
      </c>
      <c r="G12" s="61">
        <v>8.6613000000000007</v>
      </c>
      <c r="H12" s="61">
        <v>8.6935500000000001</v>
      </c>
      <c r="I12" s="61">
        <v>8.4515999999999991</v>
      </c>
      <c r="J12" s="61">
        <v>8.2581000000000007</v>
      </c>
      <c r="K12" s="61">
        <v>57.052475000000001</v>
      </c>
      <c r="L12" s="61">
        <v>8.1975750000000005</v>
      </c>
      <c r="M12" s="61">
        <v>8.7096999999999998</v>
      </c>
      <c r="N12" s="61">
        <v>8.1613000000000007</v>
      </c>
      <c r="O12" s="61">
        <v>7.8548499999999999</v>
      </c>
      <c r="P12" s="61">
        <v>8.4113000000000007</v>
      </c>
      <c r="Q12" s="61">
        <v>8.1613000000000007</v>
      </c>
      <c r="R12" s="61">
        <v>7.5564499999999999</v>
      </c>
      <c r="S12" s="61">
        <v>20</v>
      </c>
      <c r="T12" s="61">
        <v>10</v>
      </c>
      <c r="U12" s="61">
        <v>10</v>
      </c>
      <c r="V12" s="61">
        <v>28.852459016393443</v>
      </c>
      <c r="W12" s="61">
        <v>8.8524590163934427</v>
      </c>
      <c r="X12" s="61">
        <v>10</v>
      </c>
      <c r="Y12" s="61">
        <v>10</v>
      </c>
      <c r="AA12" s="27">
        <f t="shared" si="0"/>
        <v>1</v>
      </c>
      <c r="AB12" s="27">
        <f t="shared" si="1"/>
        <v>1</v>
      </c>
      <c r="AC12" s="27">
        <f t="shared" si="2"/>
        <v>1</v>
      </c>
      <c r="AD12" s="27">
        <f t="shared" si="3"/>
        <v>0.96174863387978149</v>
      </c>
      <c r="AE12" s="27">
        <f t="shared" si="4"/>
        <v>0.88524590163934425</v>
      </c>
      <c r="AF12" s="27">
        <f t="shared" si="5"/>
        <v>1</v>
      </c>
      <c r="AG12" s="27">
        <f t="shared" si="6"/>
        <v>1</v>
      </c>
    </row>
    <row r="13" spans="1:33" s="2" customFormat="1" ht="63" x14ac:dyDescent="0.25">
      <c r="A13" s="28">
        <v>9</v>
      </c>
      <c r="B13" s="3" t="s">
        <v>1364</v>
      </c>
      <c r="C13" s="3" t="s">
        <v>1365</v>
      </c>
      <c r="D13" s="3">
        <v>3815005870</v>
      </c>
      <c r="E13" s="61">
        <v>154.09875</v>
      </c>
      <c r="F13" s="61">
        <v>38.691400000000002</v>
      </c>
      <c r="G13" s="61">
        <v>9.7530999999999999</v>
      </c>
      <c r="H13" s="61">
        <v>9.7284000000000006</v>
      </c>
      <c r="I13" s="61">
        <v>9.5184999999999995</v>
      </c>
      <c r="J13" s="61">
        <v>9.6913999999999998</v>
      </c>
      <c r="K13" s="61">
        <v>65.407350000000008</v>
      </c>
      <c r="L13" s="61">
        <v>9.5802499999999995</v>
      </c>
      <c r="M13" s="61">
        <v>9.6295999999999999</v>
      </c>
      <c r="N13" s="61">
        <v>9.4938000000000002</v>
      </c>
      <c r="O13" s="61">
        <v>7.8765000000000001</v>
      </c>
      <c r="P13" s="61">
        <v>9.4567999999999994</v>
      </c>
      <c r="Q13" s="61">
        <v>9.5925999999999991</v>
      </c>
      <c r="R13" s="61">
        <v>9.7777999999999992</v>
      </c>
      <c r="S13" s="61">
        <v>20</v>
      </c>
      <c r="T13" s="61">
        <v>10</v>
      </c>
      <c r="U13" s="61">
        <v>10</v>
      </c>
      <c r="V13" s="61">
        <v>30</v>
      </c>
      <c r="W13" s="61">
        <v>10</v>
      </c>
      <c r="X13" s="61">
        <v>10</v>
      </c>
      <c r="Y13" s="61">
        <v>10</v>
      </c>
      <c r="AA13" s="27">
        <f t="shared" si="0"/>
        <v>1</v>
      </c>
      <c r="AB13" s="27">
        <f t="shared" si="1"/>
        <v>1</v>
      </c>
      <c r="AC13" s="27">
        <f t="shared" si="2"/>
        <v>1</v>
      </c>
      <c r="AD13" s="27">
        <f t="shared" si="3"/>
        <v>1</v>
      </c>
      <c r="AE13" s="27">
        <f t="shared" si="4"/>
        <v>1</v>
      </c>
      <c r="AF13" s="27">
        <f t="shared" si="5"/>
        <v>1</v>
      </c>
      <c r="AG13" s="27">
        <f t="shared" si="6"/>
        <v>1</v>
      </c>
    </row>
    <row r="14" spans="1:33" s="2" customFormat="1" ht="63" x14ac:dyDescent="0.25">
      <c r="A14" s="28">
        <v>10</v>
      </c>
      <c r="B14" s="3" t="s">
        <v>1366</v>
      </c>
      <c r="C14" s="3" t="s">
        <v>1367</v>
      </c>
      <c r="D14" s="3">
        <v>3815005704</v>
      </c>
      <c r="E14" s="61">
        <v>138.00042790697674</v>
      </c>
      <c r="F14" s="61">
        <v>35.2273</v>
      </c>
      <c r="G14" s="61">
        <v>8.4544999999999995</v>
      </c>
      <c r="H14" s="61">
        <v>8.8864000000000001</v>
      </c>
      <c r="I14" s="61">
        <v>9</v>
      </c>
      <c r="J14" s="61">
        <v>8.8864000000000001</v>
      </c>
      <c r="K14" s="61">
        <v>56.261499999999998</v>
      </c>
      <c r="L14" s="61">
        <v>7.4205000000000005</v>
      </c>
      <c r="M14" s="61">
        <v>8.8181999999999992</v>
      </c>
      <c r="N14" s="61">
        <v>8.8181999999999992</v>
      </c>
      <c r="O14" s="61">
        <v>7</v>
      </c>
      <c r="P14" s="61">
        <v>8.25</v>
      </c>
      <c r="Q14" s="61">
        <v>7.9090999999999996</v>
      </c>
      <c r="R14" s="61">
        <v>8.0455000000000005</v>
      </c>
      <c r="S14" s="61">
        <v>19.767441860465116</v>
      </c>
      <c r="T14" s="61">
        <v>9.7674418604651159</v>
      </c>
      <c r="U14" s="61">
        <v>10</v>
      </c>
      <c r="V14" s="61">
        <v>26.744186046511629</v>
      </c>
      <c r="W14" s="61">
        <v>6.7441860465116275</v>
      </c>
      <c r="X14" s="61">
        <v>10</v>
      </c>
      <c r="Y14" s="61">
        <v>10</v>
      </c>
      <c r="AA14" s="27">
        <f t="shared" si="0"/>
        <v>0.98837209302325579</v>
      </c>
      <c r="AB14" s="27">
        <f t="shared" si="1"/>
        <v>0.97674418604651159</v>
      </c>
      <c r="AC14" s="27">
        <f t="shared" si="2"/>
        <v>1</v>
      </c>
      <c r="AD14" s="27">
        <f t="shared" si="3"/>
        <v>0.89147286821705418</v>
      </c>
      <c r="AE14" s="27">
        <f t="shared" si="4"/>
        <v>0.67441860465116277</v>
      </c>
      <c r="AF14" s="27">
        <f t="shared" si="5"/>
        <v>1</v>
      </c>
      <c r="AG14" s="27">
        <f t="shared" si="6"/>
        <v>1</v>
      </c>
    </row>
    <row r="15" spans="1:33" s="2" customFormat="1" ht="63" x14ac:dyDescent="0.25">
      <c r="A15" s="28">
        <v>11</v>
      </c>
      <c r="B15" s="3" t="s">
        <v>1368</v>
      </c>
      <c r="C15" s="3" t="s">
        <v>1369</v>
      </c>
      <c r="D15" s="3">
        <v>3815005711</v>
      </c>
      <c r="E15" s="61">
        <v>148.39159999999998</v>
      </c>
      <c r="F15" s="61">
        <v>39.616599999999998</v>
      </c>
      <c r="G15" s="61">
        <v>9.9499999999999993</v>
      </c>
      <c r="H15" s="61">
        <v>9.9</v>
      </c>
      <c r="I15" s="61">
        <v>9.9332999999999991</v>
      </c>
      <c r="J15" s="61">
        <v>9.8332999999999995</v>
      </c>
      <c r="K15" s="61">
        <v>58.774999999999999</v>
      </c>
      <c r="L15" s="61">
        <v>9.1750000000000007</v>
      </c>
      <c r="M15" s="61">
        <v>9.5</v>
      </c>
      <c r="N15" s="61">
        <v>9.5333000000000006</v>
      </c>
      <c r="O15" s="61">
        <v>4.2167000000000003</v>
      </c>
      <c r="P15" s="61">
        <v>9.6999999999999993</v>
      </c>
      <c r="Q15" s="61">
        <v>8.0500000000000007</v>
      </c>
      <c r="R15" s="61">
        <v>8.6</v>
      </c>
      <c r="S15" s="61">
        <v>20</v>
      </c>
      <c r="T15" s="61">
        <v>10</v>
      </c>
      <c r="U15" s="61">
        <v>10</v>
      </c>
      <c r="V15" s="61">
        <v>30</v>
      </c>
      <c r="W15" s="61">
        <v>10</v>
      </c>
      <c r="X15" s="61">
        <v>10</v>
      </c>
      <c r="Y15" s="61">
        <v>10</v>
      </c>
      <c r="AA15" s="27">
        <f t="shared" si="0"/>
        <v>1</v>
      </c>
      <c r="AB15" s="27">
        <f t="shared" si="1"/>
        <v>1</v>
      </c>
      <c r="AC15" s="27">
        <f t="shared" si="2"/>
        <v>1</v>
      </c>
      <c r="AD15" s="27">
        <f t="shared" si="3"/>
        <v>1</v>
      </c>
      <c r="AE15" s="27">
        <f t="shared" si="4"/>
        <v>1</v>
      </c>
      <c r="AF15" s="27">
        <f t="shared" si="5"/>
        <v>1</v>
      </c>
      <c r="AG15" s="27">
        <f t="shared" si="6"/>
        <v>1</v>
      </c>
    </row>
    <row r="16" spans="1:33" s="2" customFormat="1" ht="63" x14ac:dyDescent="0.25">
      <c r="A16" s="28">
        <v>12</v>
      </c>
      <c r="B16" s="3" t="s">
        <v>1370</v>
      </c>
      <c r="C16" s="3" t="s">
        <v>1371</v>
      </c>
      <c r="D16" s="3">
        <v>3815005775</v>
      </c>
      <c r="E16" s="61">
        <v>140.31510114942529</v>
      </c>
      <c r="F16" s="61">
        <v>36.445700000000002</v>
      </c>
      <c r="G16" s="61">
        <v>9.1522000000000006</v>
      </c>
      <c r="H16" s="61">
        <v>9.0434999999999999</v>
      </c>
      <c r="I16" s="61">
        <v>9.1630000000000003</v>
      </c>
      <c r="J16" s="61">
        <v>9.0869999999999997</v>
      </c>
      <c r="K16" s="61">
        <v>59.271699999999996</v>
      </c>
      <c r="L16" s="61">
        <v>7.6848000000000001</v>
      </c>
      <c r="M16" s="61">
        <v>8.0761000000000003</v>
      </c>
      <c r="N16" s="61">
        <v>8.9673999999999996</v>
      </c>
      <c r="O16" s="61">
        <v>8.9673999999999996</v>
      </c>
      <c r="P16" s="61">
        <v>9.8477999999999994</v>
      </c>
      <c r="Q16" s="61">
        <v>8.1738999999999997</v>
      </c>
      <c r="R16" s="61">
        <v>7.5542999999999996</v>
      </c>
      <c r="S16" s="61">
        <v>20</v>
      </c>
      <c r="T16" s="61">
        <v>10</v>
      </c>
      <c r="U16" s="61">
        <v>10</v>
      </c>
      <c r="V16" s="61">
        <v>24.597701149425287</v>
      </c>
      <c r="W16" s="61">
        <v>4.5977011494252871</v>
      </c>
      <c r="X16" s="61">
        <v>10</v>
      </c>
      <c r="Y16" s="61">
        <v>10</v>
      </c>
      <c r="AA16" s="27">
        <f t="shared" si="0"/>
        <v>1</v>
      </c>
      <c r="AB16" s="27">
        <f t="shared" si="1"/>
        <v>1</v>
      </c>
      <c r="AC16" s="27">
        <f t="shared" si="2"/>
        <v>1</v>
      </c>
      <c r="AD16" s="27">
        <f t="shared" si="3"/>
        <v>0.8199233716475095</v>
      </c>
      <c r="AE16" s="27">
        <f t="shared" si="4"/>
        <v>0.45977011494252873</v>
      </c>
      <c r="AF16" s="27">
        <f t="shared" si="5"/>
        <v>1</v>
      </c>
      <c r="AG16" s="27">
        <f t="shared" si="6"/>
        <v>1</v>
      </c>
    </row>
    <row r="17" spans="1:33" s="2" customFormat="1" ht="63" x14ac:dyDescent="0.25">
      <c r="A17" s="28">
        <v>13</v>
      </c>
      <c r="B17" s="3" t="s">
        <v>1372</v>
      </c>
      <c r="C17" s="3" t="s">
        <v>1373</v>
      </c>
      <c r="D17" s="3">
        <v>3815005655</v>
      </c>
      <c r="E17" s="61">
        <v>133.31360700934579</v>
      </c>
      <c r="F17" s="61">
        <v>33.487200000000001</v>
      </c>
      <c r="G17" s="61">
        <v>8.0342000000000002</v>
      </c>
      <c r="H17" s="61">
        <v>8.1196999999999999</v>
      </c>
      <c r="I17" s="61">
        <v>8.7691999999999997</v>
      </c>
      <c r="J17" s="61">
        <v>8.5640999999999998</v>
      </c>
      <c r="K17" s="61">
        <v>51.508650000000003</v>
      </c>
      <c r="L17" s="61">
        <v>7.6367500000000001</v>
      </c>
      <c r="M17" s="61">
        <v>8.5470000000000006</v>
      </c>
      <c r="N17" s="61">
        <v>8.1453000000000007</v>
      </c>
      <c r="O17" s="61">
        <v>5.4103000000000003</v>
      </c>
      <c r="P17" s="61">
        <v>8.6922999999999995</v>
      </c>
      <c r="Q17" s="61">
        <v>7.6666999999999996</v>
      </c>
      <c r="R17" s="61">
        <v>5.4103000000000003</v>
      </c>
      <c r="S17" s="61">
        <v>19.626168224299064</v>
      </c>
      <c r="T17" s="61">
        <v>9.8130841121495322</v>
      </c>
      <c r="U17" s="61">
        <v>9.8130841121495322</v>
      </c>
      <c r="V17" s="61">
        <v>28.691588785046726</v>
      </c>
      <c r="W17" s="61">
        <v>8.9719626168224291</v>
      </c>
      <c r="X17" s="61">
        <v>9.7196261682242984</v>
      </c>
      <c r="Y17" s="61">
        <v>10</v>
      </c>
      <c r="AA17" s="27">
        <f t="shared" si="0"/>
        <v>0.98130841121495327</v>
      </c>
      <c r="AB17" s="27">
        <f t="shared" si="1"/>
        <v>0.98130841121495327</v>
      </c>
      <c r="AC17" s="27">
        <f t="shared" si="2"/>
        <v>0.98130841121495327</v>
      </c>
      <c r="AD17" s="27">
        <f t="shared" si="3"/>
        <v>0.95638629283489085</v>
      </c>
      <c r="AE17" s="27">
        <f t="shared" si="4"/>
        <v>0.89719626168224287</v>
      </c>
      <c r="AF17" s="27">
        <f t="shared" si="5"/>
        <v>0.97196261682242979</v>
      </c>
      <c r="AG17" s="27">
        <f t="shared" si="6"/>
        <v>1</v>
      </c>
    </row>
    <row r="18" spans="1:33" s="2" customFormat="1" ht="63" x14ac:dyDescent="0.25">
      <c r="A18" s="28">
        <v>14</v>
      </c>
      <c r="B18" s="3" t="s">
        <v>1374</v>
      </c>
      <c r="C18" s="3" t="s">
        <v>1375</v>
      </c>
      <c r="D18" s="3">
        <v>3838003735</v>
      </c>
      <c r="E18" s="61">
        <v>133.59013157894736</v>
      </c>
      <c r="F18" s="61">
        <v>35.375</v>
      </c>
      <c r="G18" s="61">
        <v>8.3249999999999993</v>
      </c>
      <c r="H18" s="61">
        <v>8.4625000000000004</v>
      </c>
      <c r="I18" s="61">
        <v>9.0375000000000014</v>
      </c>
      <c r="J18" s="61">
        <v>9.5500000000000007</v>
      </c>
      <c r="K18" s="61">
        <v>49.662499999999994</v>
      </c>
      <c r="L18" s="61">
        <v>7.5875000000000004</v>
      </c>
      <c r="M18" s="61">
        <v>8.1999999999999993</v>
      </c>
      <c r="N18" s="61">
        <v>8.4499999999999993</v>
      </c>
      <c r="O18" s="61">
        <v>6.8249999999999993</v>
      </c>
      <c r="P18" s="61">
        <v>8.125</v>
      </c>
      <c r="Q18" s="61">
        <v>5.4250000000000007</v>
      </c>
      <c r="R18" s="61">
        <v>5.05</v>
      </c>
      <c r="S18" s="61">
        <v>19.868421052631579</v>
      </c>
      <c r="T18" s="61">
        <v>9.8684210526315788</v>
      </c>
      <c r="U18" s="61">
        <v>10</v>
      </c>
      <c r="V18" s="61">
        <v>28.684210526315788</v>
      </c>
      <c r="W18" s="61">
        <v>8.6842105263157894</v>
      </c>
      <c r="X18" s="61">
        <v>10</v>
      </c>
      <c r="Y18" s="61">
        <v>10</v>
      </c>
      <c r="AA18" s="27">
        <f t="shared" si="0"/>
        <v>0.99342105263157898</v>
      </c>
      <c r="AB18" s="27">
        <f t="shared" si="1"/>
        <v>0.98684210526315785</v>
      </c>
      <c r="AC18" s="27">
        <f t="shared" si="2"/>
        <v>1</v>
      </c>
      <c r="AD18" s="27">
        <f t="shared" si="3"/>
        <v>0.95614035087719296</v>
      </c>
      <c r="AE18" s="27">
        <f t="shared" si="4"/>
        <v>0.86842105263157898</v>
      </c>
      <c r="AF18" s="27">
        <f t="shared" si="5"/>
        <v>1</v>
      </c>
      <c r="AG18" s="27">
        <f t="shared" si="6"/>
        <v>1</v>
      </c>
    </row>
    <row r="19" spans="1:33" s="2" customFormat="1" ht="63" x14ac:dyDescent="0.25">
      <c r="A19" s="28">
        <v>15</v>
      </c>
      <c r="B19" s="3" t="s">
        <v>1376</v>
      </c>
      <c r="C19" s="3" t="s">
        <v>1377</v>
      </c>
      <c r="D19" s="3">
        <v>3838003799</v>
      </c>
      <c r="E19" s="61">
        <v>142.07695000000001</v>
      </c>
      <c r="F19" s="61">
        <v>38.076999999999998</v>
      </c>
      <c r="G19" s="61">
        <v>9.6153999999999993</v>
      </c>
      <c r="H19" s="61">
        <v>9.5385000000000009</v>
      </c>
      <c r="I19" s="61">
        <v>9.6153999999999993</v>
      </c>
      <c r="J19" s="61">
        <v>9.3077000000000005</v>
      </c>
      <c r="K19" s="61">
        <v>53.999949999999998</v>
      </c>
      <c r="L19" s="61">
        <v>7.4615499999999999</v>
      </c>
      <c r="M19" s="61">
        <v>9.6922999999999995</v>
      </c>
      <c r="N19" s="61">
        <v>9</v>
      </c>
      <c r="O19" s="61">
        <v>5.4615</v>
      </c>
      <c r="P19" s="61">
        <v>7.7691999999999997</v>
      </c>
      <c r="Q19" s="61">
        <v>8.5385000000000009</v>
      </c>
      <c r="R19" s="61">
        <v>6.0769000000000002</v>
      </c>
      <c r="S19" s="61">
        <v>20</v>
      </c>
      <c r="T19" s="61">
        <v>10</v>
      </c>
      <c r="U19" s="61">
        <v>10</v>
      </c>
      <c r="V19" s="61">
        <v>30</v>
      </c>
      <c r="W19" s="61">
        <v>10</v>
      </c>
      <c r="X19" s="61">
        <v>10</v>
      </c>
      <c r="Y19" s="61">
        <v>10</v>
      </c>
      <c r="AA19" s="27">
        <f t="shared" si="0"/>
        <v>1</v>
      </c>
      <c r="AB19" s="27">
        <f t="shared" si="1"/>
        <v>1</v>
      </c>
      <c r="AC19" s="27">
        <f t="shared" si="2"/>
        <v>1</v>
      </c>
      <c r="AD19" s="27">
        <f t="shared" si="3"/>
        <v>1</v>
      </c>
      <c r="AE19" s="27">
        <f t="shared" si="4"/>
        <v>1</v>
      </c>
      <c r="AF19" s="27">
        <f t="shared" si="5"/>
        <v>1</v>
      </c>
      <c r="AG19" s="27">
        <f t="shared" si="6"/>
        <v>1</v>
      </c>
    </row>
    <row r="20" spans="1:33" s="2" customFormat="1" ht="63" x14ac:dyDescent="0.25">
      <c r="A20" s="28">
        <v>16</v>
      </c>
      <c r="B20" s="3" t="s">
        <v>1378</v>
      </c>
      <c r="C20" s="3" t="s">
        <v>1379</v>
      </c>
      <c r="D20" s="3">
        <v>3838003742</v>
      </c>
      <c r="E20" s="61">
        <v>123.25</v>
      </c>
      <c r="F20" s="61">
        <v>30.178600000000003</v>
      </c>
      <c r="G20" s="61">
        <v>7.1786000000000003</v>
      </c>
      <c r="H20" s="61">
        <v>7.7857000000000003</v>
      </c>
      <c r="I20" s="61">
        <v>7.6429</v>
      </c>
      <c r="J20" s="61">
        <v>7.5713999999999997</v>
      </c>
      <c r="K20" s="61">
        <v>50.571400000000004</v>
      </c>
      <c r="L20" s="61">
        <v>6.75</v>
      </c>
      <c r="M20" s="61">
        <v>7.9642999999999997</v>
      </c>
      <c r="N20" s="61">
        <v>7.3571</v>
      </c>
      <c r="O20" s="61">
        <v>6.8929</v>
      </c>
      <c r="P20" s="61">
        <v>7.9642999999999997</v>
      </c>
      <c r="Q20" s="61">
        <v>7.2857000000000003</v>
      </c>
      <c r="R20" s="61">
        <v>6.3571</v>
      </c>
      <c r="S20" s="61">
        <v>18.214285714285715</v>
      </c>
      <c r="T20" s="61">
        <v>9.2857142857142865</v>
      </c>
      <c r="U20" s="61">
        <v>8.9285714285714288</v>
      </c>
      <c r="V20" s="61">
        <v>24.285714285714285</v>
      </c>
      <c r="W20" s="61">
        <v>6.0714285714285712</v>
      </c>
      <c r="X20" s="61">
        <v>8.9285714285714288</v>
      </c>
      <c r="Y20" s="61">
        <v>9.2857142857142865</v>
      </c>
      <c r="AA20" s="27">
        <f t="shared" si="0"/>
        <v>0.91071428571428581</v>
      </c>
      <c r="AB20" s="27">
        <f t="shared" si="1"/>
        <v>0.9285714285714286</v>
      </c>
      <c r="AC20" s="27">
        <f t="shared" si="2"/>
        <v>0.8928571428571429</v>
      </c>
      <c r="AD20" s="27">
        <f t="shared" si="3"/>
        <v>0.80952380952380965</v>
      </c>
      <c r="AE20" s="27">
        <f t="shared" si="4"/>
        <v>0.6071428571428571</v>
      </c>
      <c r="AF20" s="27">
        <f t="shared" si="5"/>
        <v>0.8928571428571429</v>
      </c>
      <c r="AG20" s="27">
        <f t="shared" si="6"/>
        <v>0.9285714285714286</v>
      </c>
    </row>
    <row r="21" spans="1:33" s="2" customFormat="1" ht="63" x14ac:dyDescent="0.25">
      <c r="A21" s="28">
        <v>17</v>
      </c>
      <c r="B21" s="3" t="s">
        <v>1380</v>
      </c>
      <c r="C21" s="3" t="s">
        <v>1381</v>
      </c>
      <c r="D21" s="3">
        <v>3838003693</v>
      </c>
      <c r="E21" s="61">
        <v>133.9375</v>
      </c>
      <c r="F21" s="61">
        <v>32.375</v>
      </c>
      <c r="G21" s="61">
        <v>7.625</v>
      </c>
      <c r="H21" s="61">
        <v>8</v>
      </c>
      <c r="I21" s="61">
        <v>8.125</v>
      </c>
      <c r="J21" s="61">
        <v>8.625</v>
      </c>
      <c r="K21" s="61">
        <v>54.0625</v>
      </c>
      <c r="L21" s="61">
        <v>7.3125</v>
      </c>
      <c r="M21" s="61">
        <v>9.25</v>
      </c>
      <c r="N21" s="61">
        <v>7.75</v>
      </c>
      <c r="O21" s="61">
        <v>7.25</v>
      </c>
      <c r="P21" s="61">
        <v>8</v>
      </c>
      <c r="Q21" s="61">
        <v>7.5</v>
      </c>
      <c r="R21" s="61">
        <v>7</v>
      </c>
      <c r="S21" s="61">
        <v>20</v>
      </c>
      <c r="T21" s="61">
        <v>10</v>
      </c>
      <c r="U21" s="61">
        <v>10</v>
      </c>
      <c r="V21" s="61">
        <v>27.5</v>
      </c>
      <c r="W21" s="61">
        <v>7.5</v>
      </c>
      <c r="X21" s="61">
        <v>10</v>
      </c>
      <c r="Y21" s="61">
        <v>10</v>
      </c>
      <c r="AA21" s="27">
        <f t="shared" si="0"/>
        <v>1</v>
      </c>
      <c r="AB21" s="27">
        <f t="shared" si="1"/>
        <v>1</v>
      </c>
      <c r="AC21" s="27">
        <f t="shared" si="2"/>
        <v>1</v>
      </c>
      <c r="AD21" s="27">
        <f t="shared" si="3"/>
        <v>0.91666666666666663</v>
      </c>
      <c r="AE21" s="27">
        <f t="shared" si="4"/>
        <v>0.75</v>
      </c>
      <c r="AF21" s="27">
        <f t="shared" si="5"/>
        <v>1</v>
      </c>
      <c r="AG21" s="27">
        <f t="shared" si="6"/>
        <v>1</v>
      </c>
    </row>
    <row r="22" spans="1:33" s="2" customFormat="1" ht="63" x14ac:dyDescent="0.25">
      <c r="A22" s="28">
        <v>18</v>
      </c>
      <c r="B22" s="3" t="s">
        <v>1382</v>
      </c>
      <c r="C22" s="3" t="s">
        <v>1383</v>
      </c>
      <c r="D22" s="3">
        <v>3815013198</v>
      </c>
      <c r="E22" s="61">
        <v>135.94979411764706</v>
      </c>
      <c r="F22" s="61">
        <v>35.514400000000002</v>
      </c>
      <c r="G22" s="61">
        <v>8.3429000000000002</v>
      </c>
      <c r="H22" s="61">
        <v>8.9428999999999998</v>
      </c>
      <c r="I22" s="61">
        <v>9.3142999999999994</v>
      </c>
      <c r="J22" s="61">
        <v>8.9143000000000008</v>
      </c>
      <c r="K22" s="61">
        <v>52.200099999999999</v>
      </c>
      <c r="L22" s="61">
        <v>7.8000000000000007</v>
      </c>
      <c r="M22" s="61">
        <v>8.4285999999999994</v>
      </c>
      <c r="N22" s="61">
        <v>7.8856999999999999</v>
      </c>
      <c r="O22" s="61">
        <v>6.4286000000000003</v>
      </c>
      <c r="P22" s="61">
        <v>8.4</v>
      </c>
      <c r="Q22" s="61">
        <v>6.7428999999999997</v>
      </c>
      <c r="R22" s="61">
        <v>6.5143000000000004</v>
      </c>
      <c r="S22" s="61">
        <v>19.705882352941174</v>
      </c>
      <c r="T22" s="61">
        <v>10</v>
      </c>
      <c r="U22" s="61">
        <v>9.7058823529411757</v>
      </c>
      <c r="V22" s="61">
        <v>28.529411764705884</v>
      </c>
      <c r="W22" s="61">
        <v>8.8235294117647065</v>
      </c>
      <c r="X22" s="61">
        <v>9.7058823529411757</v>
      </c>
      <c r="Y22" s="61">
        <v>10</v>
      </c>
      <c r="AA22" s="27">
        <f t="shared" si="0"/>
        <v>0.98529411764705876</v>
      </c>
      <c r="AB22" s="27">
        <f t="shared" si="1"/>
        <v>1</v>
      </c>
      <c r="AC22" s="27">
        <f t="shared" si="2"/>
        <v>0.97058823529411753</v>
      </c>
      <c r="AD22" s="27">
        <f t="shared" si="3"/>
        <v>0.95098039215686281</v>
      </c>
      <c r="AE22" s="27">
        <f t="shared" si="4"/>
        <v>0.88235294117647067</v>
      </c>
      <c r="AF22" s="27">
        <f t="shared" si="5"/>
        <v>0.97058823529411753</v>
      </c>
      <c r="AG22" s="27">
        <f t="shared" si="6"/>
        <v>1</v>
      </c>
    </row>
    <row r="23" spans="1:33" s="2" customFormat="1" ht="63" x14ac:dyDescent="0.25">
      <c r="A23" s="28">
        <v>19</v>
      </c>
      <c r="B23" s="3" t="s">
        <v>1384</v>
      </c>
      <c r="C23" s="3" t="s">
        <v>1385</v>
      </c>
      <c r="D23" s="3">
        <v>3815013180</v>
      </c>
      <c r="E23" s="61">
        <v>157.600775</v>
      </c>
      <c r="F23" s="61">
        <v>39.306399999999996</v>
      </c>
      <c r="G23" s="61">
        <v>9.8830500000000008</v>
      </c>
      <c r="H23" s="61">
        <v>9.8669499999999992</v>
      </c>
      <c r="I23" s="61">
        <v>9.8628999999999998</v>
      </c>
      <c r="J23" s="61">
        <v>9.6935000000000002</v>
      </c>
      <c r="K23" s="61">
        <v>68.294375000000002</v>
      </c>
      <c r="L23" s="61">
        <v>9.5080749999999998</v>
      </c>
      <c r="M23" s="61">
        <v>9.8709500000000006</v>
      </c>
      <c r="N23" s="61">
        <v>9.8588500000000003</v>
      </c>
      <c r="O23" s="61">
        <v>9.6855000000000011</v>
      </c>
      <c r="P23" s="61">
        <v>9.7540499999999994</v>
      </c>
      <c r="Q23" s="61">
        <v>9.8790499999999994</v>
      </c>
      <c r="R23" s="61">
        <v>9.7378999999999998</v>
      </c>
      <c r="S23" s="61">
        <v>20</v>
      </c>
      <c r="T23" s="61">
        <v>10</v>
      </c>
      <c r="U23" s="61">
        <v>10</v>
      </c>
      <c r="V23" s="61">
        <v>30</v>
      </c>
      <c r="W23" s="61">
        <v>10</v>
      </c>
      <c r="X23" s="61">
        <v>10</v>
      </c>
      <c r="Y23" s="61">
        <v>10</v>
      </c>
      <c r="AA23" s="27">
        <f t="shared" si="0"/>
        <v>1</v>
      </c>
      <c r="AB23" s="27">
        <f t="shared" si="1"/>
        <v>1</v>
      </c>
      <c r="AC23" s="27">
        <f t="shared" si="2"/>
        <v>1</v>
      </c>
      <c r="AD23" s="27">
        <f t="shared" si="3"/>
        <v>1</v>
      </c>
      <c r="AE23" s="27">
        <f t="shared" si="4"/>
        <v>1</v>
      </c>
      <c r="AF23" s="27">
        <f t="shared" si="5"/>
        <v>1</v>
      </c>
      <c r="AG23" s="27">
        <f t="shared" si="6"/>
        <v>1</v>
      </c>
    </row>
    <row r="24" spans="1:33" s="2" customFormat="1" ht="63" x14ac:dyDescent="0.25">
      <c r="A24" s="28">
        <v>20</v>
      </c>
      <c r="B24" s="3" t="s">
        <v>1386</v>
      </c>
      <c r="C24" s="3" t="s">
        <v>1387</v>
      </c>
      <c r="D24" s="3">
        <v>3838003679</v>
      </c>
      <c r="E24" s="61">
        <v>143.10709285714287</v>
      </c>
      <c r="F24" s="61">
        <v>37.357099999999996</v>
      </c>
      <c r="G24" s="61">
        <v>9.3571000000000009</v>
      </c>
      <c r="H24" s="61">
        <v>9.5714000000000006</v>
      </c>
      <c r="I24" s="61">
        <v>9.2857000000000003</v>
      </c>
      <c r="J24" s="61">
        <v>9.1428999999999991</v>
      </c>
      <c r="K24" s="61">
        <v>57.89285000000001</v>
      </c>
      <c r="L24" s="61">
        <v>7.9642499999999998</v>
      </c>
      <c r="M24" s="61">
        <v>9.2142999999999997</v>
      </c>
      <c r="N24" s="61">
        <v>9.2142999999999997</v>
      </c>
      <c r="O24" s="61">
        <v>6.8571</v>
      </c>
      <c r="P24" s="61">
        <v>9.2142999999999997</v>
      </c>
      <c r="Q24" s="61">
        <v>8.5</v>
      </c>
      <c r="R24" s="61">
        <v>6.9286000000000003</v>
      </c>
      <c r="S24" s="61">
        <v>20</v>
      </c>
      <c r="T24" s="61">
        <v>10</v>
      </c>
      <c r="U24" s="61">
        <v>10</v>
      </c>
      <c r="V24" s="61">
        <v>27.857142857142858</v>
      </c>
      <c r="W24" s="61">
        <v>8.5714285714285712</v>
      </c>
      <c r="X24" s="61">
        <v>9.2857142857142865</v>
      </c>
      <c r="Y24" s="61">
        <v>10</v>
      </c>
      <c r="AA24" s="27">
        <f t="shared" si="0"/>
        <v>1</v>
      </c>
      <c r="AB24" s="27">
        <f t="shared" si="1"/>
        <v>1</v>
      </c>
      <c r="AC24" s="27">
        <f t="shared" si="2"/>
        <v>1</v>
      </c>
      <c r="AD24" s="27">
        <f t="shared" si="3"/>
        <v>0.92857142857142849</v>
      </c>
      <c r="AE24" s="27">
        <f t="shared" si="4"/>
        <v>0.8571428571428571</v>
      </c>
      <c r="AF24" s="27">
        <f t="shared" si="5"/>
        <v>0.9285714285714286</v>
      </c>
      <c r="AG24" s="27">
        <f t="shared" si="6"/>
        <v>1</v>
      </c>
    </row>
    <row r="25" spans="1:33" s="2" customFormat="1" ht="63" x14ac:dyDescent="0.25">
      <c r="A25" s="28">
        <v>21</v>
      </c>
      <c r="B25" s="3" t="s">
        <v>1388</v>
      </c>
      <c r="C25" s="3" t="s">
        <v>1389</v>
      </c>
      <c r="D25" s="3">
        <v>3838005210</v>
      </c>
      <c r="E25" s="61">
        <v>148.24736842105261</v>
      </c>
      <c r="F25" s="61">
        <v>38.799999999999997</v>
      </c>
      <c r="G25" s="61">
        <v>9.4499999999999993</v>
      </c>
      <c r="H25" s="61">
        <v>9.8000000000000007</v>
      </c>
      <c r="I25" s="61">
        <v>9.75</v>
      </c>
      <c r="J25" s="61">
        <v>9.8000000000000007</v>
      </c>
      <c r="K25" s="61">
        <v>60.5</v>
      </c>
      <c r="L25" s="61">
        <v>7.65</v>
      </c>
      <c r="M25" s="61">
        <v>9.4499999999999993</v>
      </c>
      <c r="N25" s="61">
        <v>9</v>
      </c>
      <c r="O25" s="61">
        <v>8.4499999999999993</v>
      </c>
      <c r="P25" s="61">
        <v>9.85</v>
      </c>
      <c r="Q25" s="61">
        <v>8.1</v>
      </c>
      <c r="R25" s="61">
        <v>8</v>
      </c>
      <c r="S25" s="61">
        <v>20</v>
      </c>
      <c r="T25" s="61">
        <v>10</v>
      </c>
      <c r="U25" s="61">
        <v>10</v>
      </c>
      <c r="V25" s="61">
        <v>28.94736842105263</v>
      </c>
      <c r="W25" s="61">
        <v>9.473684210526315</v>
      </c>
      <c r="X25" s="61">
        <v>10</v>
      </c>
      <c r="Y25" s="61">
        <v>9.473684210526315</v>
      </c>
      <c r="AA25" s="27">
        <f t="shared" si="0"/>
        <v>1</v>
      </c>
      <c r="AB25" s="27">
        <f t="shared" si="1"/>
        <v>1</v>
      </c>
      <c r="AC25" s="27">
        <f t="shared" si="2"/>
        <v>1</v>
      </c>
      <c r="AD25" s="27">
        <f t="shared" si="3"/>
        <v>0.96491228070175428</v>
      </c>
      <c r="AE25" s="27">
        <f t="shared" si="4"/>
        <v>0.94736842105263153</v>
      </c>
      <c r="AF25" s="27">
        <f t="shared" si="5"/>
        <v>1</v>
      </c>
      <c r="AG25" s="27">
        <f t="shared" si="6"/>
        <v>0.94736842105263153</v>
      </c>
    </row>
    <row r="26" spans="1:33" s="2" customFormat="1" ht="63" x14ac:dyDescent="0.25">
      <c r="A26" s="28">
        <v>22</v>
      </c>
      <c r="B26" s="3" t="s">
        <v>1390</v>
      </c>
      <c r="C26" s="3" t="s">
        <v>1391</v>
      </c>
      <c r="D26" s="3">
        <v>3838003781</v>
      </c>
      <c r="E26" s="61">
        <v>105.20169491525425</v>
      </c>
      <c r="F26" s="61">
        <v>25.957627118644069</v>
      </c>
      <c r="G26" s="61">
        <v>5.4372881355932208</v>
      </c>
      <c r="H26" s="61">
        <v>6.5525423728813559</v>
      </c>
      <c r="I26" s="61">
        <v>6.5677966101694913</v>
      </c>
      <c r="J26" s="61">
        <v>7.4</v>
      </c>
      <c r="K26" s="61">
        <v>37.752542372881358</v>
      </c>
      <c r="L26" s="61">
        <v>5.8525423728813557</v>
      </c>
      <c r="M26" s="61">
        <v>6.7593220338983055</v>
      </c>
      <c r="N26" s="61">
        <v>6.3305084745762716</v>
      </c>
      <c r="O26" s="61">
        <v>5.0525423728813559</v>
      </c>
      <c r="P26" s="61">
        <v>5.2203389830508478</v>
      </c>
      <c r="Q26" s="61">
        <v>4.0237288135593223</v>
      </c>
      <c r="R26" s="61">
        <v>4.513559322033899</v>
      </c>
      <c r="S26" s="61">
        <v>19.576271186440678</v>
      </c>
      <c r="T26" s="61">
        <v>9.6610169491525433</v>
      </c>
      <c r="U26" s="61">
        <v>9.9152542372881349</v>
      </c>
      <c r="V26" s="61">
        <v>21.915254237288135</v>
      </c>
      <c r="W26" s="61">
        <v>4</v>
      </c>
      <c r="X26" s="61">
        <v>7.9152542372881358</v>
      </c>
      <c r="Y26" s="61">
        <v>10</v>
      </c>
      <c r="AA26" s="27">
        <f t="shared" si="0"/>
        <v>0.97881355932203395</v>
      </c>
      <c r="AB26" s="27">
        <f t="shared" si="1"/>
        <v>0.96610169491525433</v>
      </c>
      <c r="AC26" s="27">
        <f t="shared" si="2"/>
        <v>0.99152542372881347</v>
      </c>
      <c r="AD26" s="27">
        <f t="shared" si="3"/>
        <v>0.73050847457627122</v>
      </c>
      <c r="AE26" s="27">
        <f t="shared" si="4"/>
        <v>0.4</v>
      </c>
      <c r="AF26" s="27">
        <f t="shared" si="5"/>
        <v>0.79152542372881363</v>
      </c>
      <c r="AG26" s="27">
        <f t="shared" si="6"/>
        <v>1</v>
      </c>
    </row>
    <row r="27" spans="1:33" s="2" customFormat="1" ht="63" x14ac:dyDescent="0.25">
      <c r="A27" s="28">
        <v>23</v>
      </c>
      <c r="B27" s="3" t="s">
        <v>1392</v>
      </c>
      <c r="C27" s="3" t="s">
        <v>1393</v>
      </c>
      <c r="D27" s="3">
        <v>3838003774</v>
      </c>
      <c r="E27" s="61">
        <v>133.25677972972974</v>
      </c>
      <c r="F27" s="61">
        <v>35.8919</v>
      </c>
      <c r="G27" s="61">
        <v>8.8918999999999997</v>
      </c>
      <c r="H27" s="61">
        <v>8.8108000000000004</v>
      </c>
      <c r="I27" s="61">
        <v>9.1350999999999996</v>
      </c>
      <c r="J27" s="61">
        <v>9.0541</v>
      </c>
      <c r="K27" s="61">
        <v>47.635149999999996</v>
      </c>
      <c r="L27" s="61">
        <v>8.6351499999999994</v>
      </c>
      <c r="M27" s="61">
        <v>8.8377999999999997</v>
      </c>
      <c r="N27" s="61">
        <v>9.2972999999999999</v>
      </c>
      <c r="O27" s="61">
        <v>1.1621999999999999</v>
      </c>
      <c r="P27" s="61">
        <v>9.3242999999999991</v>
      </c>
      <c r="Q27" s="61">
        <v>8.0541</v>
      </c>
      <c r="R27" s="61">
        <v>2.3243</v>
      </c>
      <c r="S27" s="61">
        <v>20</v>
      </c>
      <c r="T27" s="61">
        <v>10</v>
      </c>
      <c r="U27" s="61">
        <v>10</v>
      </c>
      <c r="V27" s="61">
        <v>29.72972972972973</v>
      </c>
      <c r="W27" s="61">
        <v>9.7297297297297298</v>
      </c>
      <c r="X27" s="61">
        <v>10</v>
      </c>
      <c r="Y27" s="61">
        <v>10</v>
      </c>
      <c r="AA27" s="27">
        <f t="shared" si="0"/>
        <v>1</v>
      </c>
      <c r="AB27" s="27">
        <f t="shared" si="1"/>
        <v>1</v>
      </c>
      <c r="AC27" s="27">
        <f t="shared" si="2"/>
        <v>1</v>
      </c>
      <c r="AD27" s="27">
        <f t="shared" si="3"/>
        <v>0.99099099099099097</v>
      </c>
      <c r="AE27" s="27">
        <f t="shared" si="4"/>
        <v>0.97297297297297303</v>
      </c>
      <c r="AF27" s="27">
        <f t="shared" si="5"/>
        <v>1</v>
      </c>
      <c r="AG27" s="27">
        <f t="shared" si="6"/>
        <v>1</v>
      </c>
    </row>
    <row r="28" spans="1:33" s="16" customFormat="1" ht="78.75" x14ac:dyDescent="0.25">
      <c r="A28" s="28">
        <v>24</v>
      </c>
      <c r="B28" s="19" t="s">
        <v>1394</v>
      </c>
      <c r="C28" s="19" t="s">
        <v>1395</v>
      </c>
      <c r="D28" s="19">
        <v>3838004055</v>
      </c>
      <c r="E28" s="62">
        <v>146.14061179245283</v>
      </c>
      <c r="F28" s="62">
        <v>36.2577</v>
      </c>
      <c r="G28" s="62">
        <v>8.9244000000000003</v>
      </c>
      <c r="H28" s="62">
        <v>9.06175</v>
      </c>
      <c r="I28" s="62">
        <v>9.1913499999999999</v>
      </c>
      <c r="J28" s="62">
        <v>9.0801999999999996</v>
      </c>
      <c r="K28" s="62">
        <v>61.581024999999997</v>
      </c>
      <c r="L28" s="62">
        <v>8.2739250000000002</v>
      </c>
      <c r="M28" s="62">
        <v>8.43675</v>
      </c>
      <c r="N28" s="62">
        <v>9.1821000000000002</v>
      </c>
      <c r="O28" s="62">
        <v>8.9073999999999991</v>
      </c>
      <c r="P28" s="62">
        <v>9.4197500000000005</v>
      </c>
      <c r="Q28" s="62">
        <v>8.5123499999999996</v>
      </c>
      <c r="R28" s="62">
        <v>8.848749999999999</v>
      </c>
      <c r="S28" s="62">
        <v>19.937106918238996</v>
      </c>
      <c r="T28" s="62">
        <v>9.9371069182389942</v>
      </c>
      <c r="U28" s="62">
        <v>10</v>
      </c>
      <c r="V28" s="62">
        <v>28.364779874213838</v>
      </c>
      <c r="W28" s="62">
        <v>8.4905660377358494</v>
      </c>
      <c r="X28" s="62">
        <v>9.9056603773584904</v>
      </c>
      <c r="Y28" s="62">
        <v>9.968553459119498</v>
      </c>
      <c r="AA28" s="27">
        <f t="shared" si="0"/>
        <v>0.99685534591194969</v>
      </c>
      <c r="AB28" s="27">
        <f t="shared" si="1"/>
        <v>0.99371069182389937</v>
      </c>
      <c r="AC28" s="27">
        <f t="shared" si="2"/>
        <v>1</v>
      </c>
      <c r="AD28" s="27">
        <f t="shared" si="3"/>
        <v>0.9454926624737946</v>
      </c>
      <c r="AE28" s="27">
        <f t="shared" si="4"/>
        <v>0.84905660377358494</v>
      </c>
      <c r="AF28" s="27">
        <f t="shared" si="5"/>
        <v>0.99056603773584906</v>
      </c>
      <c r="AG28" s="27">
        <f t="shared" si="6"/>
        <v>0.9968553459119498</v>
      </c>
    </row>
    <row r="29" spans="1:33" s="16" customFormat="1" ht="78.75" x14ac:dyDescent="0.25">
      <c r="A29" s="28">
        <v>25</v>
      </c>
      <c r="B29" s="19" t="s">
        <v>1396</v>
      </c>
      <c r="C29" s="19" t="s">
        <v>1397</v>
      </c>
      <c r="D29" s="19">
        <v>3838004048</v>
      </c>
      <c r="E29" s="62">
        <v>145.75497982456142</v>
      </c>
      <c r="F29" s="62">
        <v>38.067800000000005</v>
      </c>
      <c r="G29" s="62">
        <v>9.3390000000000004</v>
      </c>
      <c r="H29" s="62">
        <v>9.5253999999999994</v>
      </c>
      <c r="I29" s="62">
        <v>9.6271000000000004</v>
      </c>
      <c r="J29" s="62">
        <v>9.5762999999999998</v>
      </c>
      <c r="K29" s="62">
        <v>58.915250000000007</v>
      </c>
      <c r="L29" s="62">
        <v>8.1355500000000003</v>
      </c>
      <c r="M29" s="62">
        <v>7.8475000000000001</v>
      </c>
      <c r="N29" s="62">
        <v>8.1524999999999999</v>
      </c>
      <c r="O29" s="62">
        <v>8.2712000000000003</v>
      </c>
      <c r="P29" s="62">
        <v>9.6609999999999996</v>
      </c>
      <c r="Q29" s="62">
        <v>8.5762999999999998</v>
      </c>
      <c r="R29" s="62">
        <v>8.2712000000000003</v>
      </c>
      <c r="S29" s="62">
        <v>20</v>
      </c>
      <c r="T29" s="62">
        <v>10</v>
      </c>
      <c r="U29" s="62">
        <v>10</v>
      </c>
      <c r="V29" s="62">
        <v>28.771929824561401</v>
      </c>
      <c r="W29" s="62">
        <v>9.1228070175438596</v>
      </c>
      <c r="X29" s="62">
        <v>9.8245614035087705</v>
      </c>
      <c r="Y29" s="62">
        <v>9.8245614035087705</v>
      </c>
      <c r="AA29" s="27">
        <f t="shared" si="0"/>
        <v>1</v>
      </c>
      <c r="AB29" s="27">
        <f t="shared" si="1"/>
        <v>1</v>
      </c>
      <c r="AC29" s="27">
        <f t="shared" si="2"/>
        <v>1</v>
      </c>
      <c r="AD29" s="27">
        <f t="shared" si="3"/>
        <v>0.95906432748537995</v>
      </c>
      <c r="AE29" s="27">
        <f t="shared" si="4"/>
        <v>0.91228070175438591</v>
      </c>
      <c r="AF29" s="27">
        <f t="shared" si="5"/>
        <v>0.98245614035087703</v>
      </c>
      <c r="AG29" s="27">
        <f t="shared" si="6"/>
        <v>0.98245614035087703</v>
      </c>
    </row>
    <row r="30" spans="1:33" s="16" customFormat="1" ht="78.75" x14ac:dyDescent="0.25">
      <c r="A30" s="28">
        <v>26</v>
      </c>
      <c r="B30" s="19" t="s">
        <v>1398</v>
      </c>
      <c r="C30" s="19" t="s">
        <v>1399</v>
      </c>
      <c r="D30" s="19">
        <v>3838003943</v>
      </c>
      <c r="E30" s="62">
        <v>124.35800660377359</v>
      </c>
      <c r="F30" s="62">
        <v>30.3751</v>
      </c>
      <c r="G30" s="62">
        <v>7.8213999999999997</v>
      </c>
      <c r="H30" s="62">
        <v>7.7679</v>
      </c>
      <c r="I30" s="62">
        <v>7.2679</v>
      </c>
      <c r="J30" s="62">
        <v>7.5179</v>
      </c>
      <c r="K30" s="62">
        <v>48.133849999999995</v>
      </c>
      <c r="L30" s="62">
        <v>7.4553500000000001</v>
      </c>
      <c r="M30" s="62">
        <v>7.2857000000000003</v>
      </c>
      <c r="N30" s="62">
        <v>7.4821</v>
      </c>
      <c r="O30" s="62">
        <v>3</v>
      </c>
      <c r="P30" s="62">
        <v>7.9821</v>
      </c>
      <c r="Q30" s="62">
        <v>7.5357000000000003</v>
      </c>
      <c r="R30" s="62">
        <v>7.3929</v>
      </c>
      <c r="S30" s="62">
        <v>18.490566037735849</v>
      </c>
      <c r="T30" s="62">
        <v>9.2452830188679247</v>
      </c>
      <c r="U30" s="62">
        <v>9.2452830188679247</v>
      </c>
      <c r="V30" s="62">
        <v>27.358490566037737</v>
      </c>
      <c r="W30" s="62">
        <v>9.0566037735849054</v>
      </c>
      <c r="X30" s="62">
        <v>9.0566037735849054</v>
      </c>
      <c r="Y30" s="62">
        <v>9.2452830188679247</v>
      </c>
      <c r="AA30" s="27">
        <f t="shared" si="0"/>
        <v>0.92452830188679247</v>
      </c>
      <c r="AB30" s="27">
        <f t="shared" si="1"/>
        <v>0.92452830188679247</v>
      </c>
      <c r="AC30" s="27">
        <f t="shared" si="2"/>
        <v>0.92452830188679247</v>
      </c>
      <c r="AD30" s="27">
        <f t="shared" si="3"/>
        <v>0.91194968553459121</v>
      </c>
      <c r="AE30" s="27">
        <f t="shared" si="4"/>
        <v>0.90566037735849059</v>
      </c>
      <c r="AF30" s="27">
        <f t="shared" si="5"/>
        <v>0.90566037735849059</v>
      </c>
      <c r="AG30" s="27">
        <f t="shared" si="6"/>
        <v>0.92452830188679247</v>
      </c>
    </row>
    <row r="31" spans="1:33" s="16" customFormat="1" ht="78.75" x14ac:dyDescent="0.25">
      <c r="A31" s="28">
        <v>27</v>
      </c>
      <c r="B31" s="19" t="s">
        <v>1400</v>
      </c>
      <c r="C31" s="19" t="s">
        <v>1401</v>
      </c>
      <c r="D31" s="19">
        <v>3838003950</v>
      </c>
      <c r="E31" s="62">
        <v>129.2295</v>
      </c>
      <c r="F31" s="62">
        <v>34.688600000000001</v>
      </c>
      <c r="G31" s="62">
        <v>8</v>
      </c>
      <c r="H31" s="62">
        <v>8.3115000000000006</v>
      </c>
      <c r="I31" s="62">
        <v>9.2622999999999998</v>
      </c>
      <c r="J31" s="62">
        <v>9.1148000000000007</v>
      </c>
      <c r="K31" s="62">
        <v>50.540900000000008</v>
      </c>
      <c r="L31" s="62">
        <v>6.3115000000000006</v>
      </c>
      <c r="M31" s="62">
        <v>7.8852000000000002</v>
      </c>
      <c r="N31" s="62">
        <v>8.1148000000000007</v>
      </c>
      <c r="O31" s="62">
        <v>6.4097999999999997</v>
      </c>
      <c r="P31" s="62">
        <v>7.6393000000000004</v>
      </c>
      <c r="Q31" s="62">
        <v>7.2786999999999997</v>
      </c>
      <c r="R31" s="62">
        <v>6.9016000000000002</v>
      </c>
      <c r="S31" s="62">
        <v>19</v>
      </c>
      <c r="T31" s="62">
        <v>9.5</v>
      </c>
      <c r="U31" s="62">
        <v>9.5</v>
      </c>
      <c r="V31" s="62">
        <v>25</v>
      </c>
      <c r="W31" s="62">
        <v>5.5</v>
      </c>
      <c r="X31" s="62">
        <v>9.6666666666666661</v>
      </c>
      <c r="Y31" s="62">
        <v>9.8333333333333321</v>
      </c>
      <c r="AA31" s="27">
        <f t="shared" si="0"/>
        <v>0.95</v>
      </c>
      <c r="AB31" s="27">
        <f t="shared" si="1"/>
        <v>0.95</v>
      </c>
      <c r="AC31" s="27">
        <f t="shared" si="2"/>
        <v>0.95</v>
      </c>
      <c r="AD31" s="27">
        <f t="shared" si="3"/>
        <v>0.83333333333333337</v>
      </c>
      <c r="AE31" s="27">
        <f t="shared" si="4"/>
        <v>0.55000000000000004</v>
      </c>
      <c r="AF31" s="27">
        <f t="shared" si="5"/>
        <v>0.96666666666666656</v>
      </c>
      <c r="AG31" s="27">
        <f t="shared" si="6"/>
        <v>0.98333333333333317</v>
      </c>
    </row>
    <row r="32" spans="1:33" s="16" customFormat="1" ht="78.75" x14ac:dyDescent="0.25">
      <c r="A32" s="28">
        <v>28</v>
      </c>
      <c r="B32" s="19" t="s">
        <v>1402</v>
      </c>
      <c r="C32" s="19" t="s">
        <v>1403</v>
      </c>
      <c r="D32" s="19">
        <v>3838003855</v>
      </c>
      <c r="E32" s="62">
        <v>136.42745098039217</v>
      </c>
      <c r="F32" s="62">
        <v>31.327299999999997</v>
      </c>
      <c r="G32" s="62">
        <v>7.2363999999999997</v>
      </c>
      <c r="H32" s="62">
        <v>7.9090999999999996</v>
      </c>
      <c r="I32" s="62">
        <v>8.1273</v>
      </c>
      <c r="J32" s="62">
        <v>8.0545000000000009</v>
      </c>
      <c r="K32" s="62">
        <v>56.472699999999996</v>
      </c>
      <c r="L32" s="62">
        <v>7.9091000000000005</v>
      </c>
      <c r="M32" s="62">
        <v>8.3091000000000008</v>
      </c>
      <c r="N32" s="62">
        <v>8.4182000000000006</v>
      </c>
      <c r="O32" s="62">
        <v>8.0726999999999993</v>
      </c>
      <c r="P32" s="62">
        <v>8.1090999999999998</v>
      </c>
      <c r="Q32" s="62">
        <v>7.6909000000000001</v>
      </c>
      <c r="R32" s="62">
        <v>7.9635999999999996</v>
      </c>
      <c r="S32" s="62">
        <v>19.6078431372549</v>
      </c>
      <c r="T32" s="62">
        <v>9.8039215686274499</v>
      </c>
      <c r="U32" s="62">
        <v>9.8039215686274499</v>
      </c>
      <c r="V32" s="62">
        <v>29.019607843137251</v>
      </c>
      <c r="W32" s="62">
        <v>9.2156862745098032</v>
      </c>
      <c r="X32" s="62">
        <v>9.8039215686274499</v>
      </c>
      <c r="Y32" s="62">
        <v>10</v>
      </c>
      <c r="AA32" s="27">
        <f t="shared" si="0"/>
        <v>0.98039215686274495</v>
      </c>
      <c r="AB32" s="27">
        <f t="shared" si="1"/>
        <v>0.98039215686274495</v>
      </c>
      <c r="AC32" s="27">
        <f t="shared" si="2"/>
        <v>0.98039215686274495</v>
      </c>
      <c r="AD32" s="27">
        <f t="shared" si="3"/>
        <v>0.9673202614379085</v>
      </c>
      <c r="AE32" s="27">
        <f t="shared" si="4"/>
        <v>0.92156862745098034</v>
      </c>
      <c r="AF32" s="27">
        <f t="shared" si="5"/>
        <v>0.98039215686274495</v>
      </c>
      <c r="AG32" s="27">
        <f t="shared" si="6"/>
        <v>1</v>
      </c>
    </row>
    <row r="33" spans="1:33" s="16" customFormat="1" ht="78.75" x14ac:dyDescent="0.25">
      <c r="A33" s="28">
        <v>29</v>
      </c>
      <c r="B33" s="19" t="s">
        <v>1404</v>
      </c>
      <c r="C33" s="19" t="s">
        <v>1405</v>
      </c>
      <c r="D33" s="19">
        <v>3838004087</v>
      </c>
      <c r="E33" s="62">
        <v>135.1</v>
      </c>
      <c r="F33" s="62">
        <v>35.700000000000003</v>
      </c>
      <c r="G33" s="62">
        <v>8.8000000000000007</v>
      </c>
      <c r="H33" s="62">
        <v>9.3000000000000007</v>
      </c>
      <c r="I33" s="62">
        <v>8.9</v>
      </c>
      <c r="J33" s="62">
        <v>8.6999999999999993</v>
      </c>
      <c r="K33" s="62">
        <v>53.4</v>
      </c>
      <c r="L33" s="62">
        <v>6.9</v>
      </c>
      <c r="M33" s="62">
        <v>9</v>
      </c>
      <c r="N33" s="62">
        <v>7.3</v>
      </c>
      <c r="O33" s="62">
        <v>7.1</v>
      </c>
      <c r="P33" s="62">
        <v>7.1</v>
      </c>
      <c r="Q33" s="62">
        <v>7.6</v>
      </c>
      <c r="R33" s="62">
        <v>8.4</v>
      </c>
      <c r="S33" s="62">
        <v>20</v>
      </c>
      <c r="T33" s="62">
        <v>10</v>
      </c>
      <c r="U33" s="62">
        <v>10</v>
      </c>
      <c r="V33" s="62">
        <v>26</v>
      </c>
      <c r="W33" s="62">
        <v>6</v>
      </c>
      <c r="X33" s="62">
        <v>10</v>
      </c>
      <c r="Y33" s="62">
        <v>10</v>
      </c>
      <c r="AA33" s="27">
        <f t="shared" si="0"/>
        <v>1</v>
      </c>
      <c r="AB33" s="27">
        <f t="shared" si="1"/>
        <v>1</v>
      </c>
      <c r="AC33" s="27">
        <f t="shared" si="2"/>
        <v>1</v>
      </c>
      <c r="AD33" s="27">
        <f t="shared" si="3"/>
        <v>0.8666666666666667</v>
      </c>
      <c r="AE33" s="27">
        <f t="shared" si="4"/>
        <v>0.6</v>
      </c>
      <c r="AF33" s="27">
        <f t="shared" si="5"/>
        <v>1</v>
      </c>
      <c r="AG33" s="27">
        <f t="shared" si="6"/>
        <v>1</v>
      </c>
    </row>
    <row r="34" spans="1:33" s="16" customFormat="1" ht="78.75" x14ac:dyDescent="0.25">
      <c r="A34" s="28">
        <v>30</v>
      </c>
      <c r="B34" s="19" t="s">
        <v>1406</v>
      </c>
      <c r="C34" s="19" t="s">
        <v>1407</v>
      </c>
      <c r="D34" s="19">
        <v>3838004560</v>
      </c>
      <c r="E34" s="62">
        <v>138.25071712538227</v>
      </c>
      <c r="F34" s="62">
        <v>32.7898</v>
      </c>
      <c r="G34" s="62">
        <v>8.2012</v>
      </c>
      <c r="H34" s="62">
        <v>8.2132000000000005</v>
      </c>
      <c r="I34" s="62">
        <v>8.2072000000000003</v>
      </c>
      <c r="J34" s="62">
        <v>8.1682000000000006</v>
      </c>
      <c r="K34" s="62">
        <v>56.133699999999997</v>
      </c>
      <c r="L34" s="62">
        <v>7.8003</v>
      </c>
      <c r="M34" s="62">
        <v>8.0601000000000003</v>
      </c>
      <c r="N34" s="62">
        <v>8.0210000000000008</v>
      </c>
      <c r="O34" s="62">
        <v>8.0299999999999994</v>
      </c>
      <c r="P34" s="62">
        <v>8.0930999999999997</v>
      </c>
      <c r="Q34" s="62">
        <v>8.0691000000000006</v>
      </c>
      <c r="R34" s="62">
        <v>8.0601000000000003</v>
      </c>
      <c r="S34" s="62">
        <v>19.908256880733944</v>
      </c>
      <c r="T34" s="62">
        <v>9.9694189602446475</v>
      </c>
      <c r="U34" s="62">
        <v>9.9388379204892967</v>
      </c>
      <c r="V34" s="62">
        <v>29.418960244648318</v>
      </c>
      <c r="W34" s="62">
        <v>9.4801223241590211</v>
      </c>
      <c r="X34" s="62">
        <v>9.9694189602446475</v>
      </c>
      <c r="Y34" s="62">
        <v>9.9694189602446475</v>
      </c>
      <c r="AA34" s="27">
        <f t="shared" si="0"/>
        <v>0.99541284403669716</v>
      </c>
      <c r="AB34" s="27">
        <f t="shared" si="1"/>
        <v>0.9969418960244647</v>
      </c>
      <c r="AC34" s="27">
        <f t="shared" si="2"/>
        <v>0.99388379204892963</v>
      </c>
      <c r="AD34" s="27">
        <f t="shared" si="3"/>
        <v>0.98063200815494389</v>
      </c>
      <c r="AE34" s="27">
        <f t="shared" si="4"/>
        <v>0.94801223241590216</v>
      </c>
      <c r="AF34" s="27">
        <f t="shared" si="5"/>
        <v>0.9969418960244647</v>
      </c>
      <c r="AG34" s="27">
        <f t="shared" si="6"/>
        <v>0.9969418960244647</v>
      </c>
    </row>
    <row r="35" spans="1:33" s="16" customFormat="1" ht="78.75" x14ac:dyDescent="0.25">
      <c r="A35" s="28">
        <v>31</v>
      </c>
      <c r="B35" s="19" t="s">
        <v>1408</v>
      </c>
      <c r="C35" s="19" t="s">
        <v>1409</v>
      </c>
      <c r="D35" s="19">
        <v>3838003911</v>
      </c>
      <c r="E35" s="62">
        <v>145.48605671641792</v>
      </c>
      <c r="F35" s="62">
        <v>36.782599999999995</v>
      </c>
      <c r="G35" s="62">
        <v>9.0434999999999999</v>
      </c>
      <c r="H35" s="62">
        <v>9.1738999999999997</v>
      </c>
      <c r="I35" s="62">
        <v>9.2608999999999995</v>
      </c>
      <c r="J35" s="62">
        <v>9.3042999999999996</v>
      </c>
      <c r="K35" s="62">
        <v>62.434799999999996</v>
      </c>
      <c r="L35" s="62">
        <v>8.3913000000000011</v>
      </c>
      <c r="M35" s="62">
        <v>8.6667000000000005</v>
      </c>
      <c r="N35" s="62">
        <v>9.0434999999999999</v>
      </c>
      <c r="O35" s="62">
        <v>9</v>
      </c>
      <c r="P35" s="62">
        <v>9.1883999999999997</v>
      </c>
      <c r="Q35" s="62">
        <v>8.9130000000000003</v>
      </c>
      <c r="R35" s="62">
        <v>9.2318999999999996</v>
      </c>
      <c r="S35" s="62">
        <v>19.253731343283583</v>
      </c>
      <c r="T35" s="62">
        <v>9.5522388059701484</v>
      </c>
      <c r="U35" s="62">
        <v>9.7014925373134329</v>
      </c>
      <c r="V35" s="62">
        <v>27.014925373134325</v>
      </c>
      <c r="W35" s="62">
        <v>7.7611940298507465</v>
      </c>
      <c r="X35" s="62">
        <v>9.5522388059701484</v>
      </c>
      <c r="Y35" s="62">
        <v>9.7014925373134329</v>
      </c>
      <c r="AA35" s="27">
        <f t="shared" si="0"/>
        <v>0.96268656716417911</v>
      </c>
      <c r="AB35" s="27">
        <f t="shared" si="1"/>
        <v>0.9552238805970148</v>
      </c>
      <c r="AC35" s="27">
        <f t="shared" si="2"/>
        <v>0.97014925373134331</v>
      </c>
      <c r="AD35" s="27">
        <f t="shared" si="3"/>
        <v>0.90049751243781095</v>
      </c>
      <c r="AE35" s="27">
        <f t="shared" si="4"/>
        <v>0.77611940298507465</v>
      </c>
      <c r="AF35" s="27">
        <f t="shared" si="5"/>
        <v>0.9552238805970148</v>
      </c>
      <c r="AG35" s="27">
        <f t="shared" si="6"/>
        <v>0.97014925373134331</v>
      </c>
    </row>
    <row r="36" spans="1:33" s="16" customFormat="1" ht="78.75" x14ac:dyDescent="0.25">
      <c r="A36" s="28">
        <v>32</v>
      </c>
      <c r="B36" s="19" t="s">
        <v>1410</v>
      </c>
      <c r="C36" s="19" t="s">
        <v>1411</v>
      </c>
      <c r="D36" s="19">
        <v>3815002020</v>
      </c>
      <c r="E36" s="62">
        <v>141.65771842105264</v>
      </c>
      <c r="F36" s="62">
        <v>32.841999999999999</v>
      </c>
      <c r="G36" s="62">
        <v>7.2104999999999997</v>
      </c>
      <c r="H36" s="62">
        <v>8.2104999999999997</v>
      </c>
      <c r="I36" s="62">
        <v>8.6842000000000006</v>
      </c>
      <c r="J36" s="62">
        <v>8.7368000000000006</v>
      </c>
      <c r="K36" s="62">
        <v>59.86835</v>
      </c>
      <c r="L36" s="62">
        <v>8.078949999999999</v>
      </c>
      <c r="M36" s="62">
        <v>8.6842000000000006</v>
      </c>
      <c r="N36" s="62">
        <v>9</v>
      </c>
      <c r="O36" s="62">
        <v>8.5263000000000009</v>
      </c>
      <c r="P36" s="62">
        <v>8.4736999999999991</v>
      </c>
      <c r="Q36" s="62">
        <v>8.5789000000000009</v>
      </c>
      <c r="R36" s="62">
        <v>8.5263000000000009</v>
      </c>
      <c r="S36" s="62">
        <v>19.473684210526315</v>
      </c>
      <c r="T36" s="62">
        <v>10</v>
      </c>
      <c r="U36" s="62">
        <v>9.473684210526315</v>
      </c>
      <c r="V36" s="62">
        <v>29.473684210526315</v>
      </c>
      <c r="W36" s="62">
        <v>10</v>
      </c>
      <c r="X36" s="62">
        <v>10</v>
      </c>
      <c r="Y36" s="62">
        <v>9.473684210526315</v>
      </c>
      <c r="AA36" s="27">
        <f t="shared" si="0"/>
        <v>0.97368421052631571</v>
      </c>
      <c r="AB36" s="27">
        <f t="shared" si="1"/>
        <v>1</v>
      </c>
      <c r="AC36" s="27">
        <f t="shared" si="2"/>
        <v>0.94736842105263153</v>
      </c>
      <c r="AD36" s="27">
        <f t="shared" si="3"/>
        <v>0.98245614035087714</v>
      </c>
      <c r="AE36" s="27">
        <f t="shared" si="4"/>
        <v>1</v>
      </c>
      <c r="AF36" s="27">
        <f t="shared" si="5"/>
        <v>1</v>
      </c>
      <c r="AG36" s="27">
        <f t="shared" si="6"/>
        <v>0.94736842105263153</v>
      </c>
    </row>
    <row r="37" spans="1:33" s="16" customFormat="1" ht="78.75" x14ac:dyDescent="0.25">
      <c r="A37" s="28">
        <v>33</v>
      </c>
      <c r="B37" s="19" t="s">
        <v>1412</v>
      </c>
      <c r="C37" s="19" t="s">
        <v>1413</v>
      </c>
      <c r="D37" s="19">
        <v>3838003968</v>
      </c>
      <c r="E37" s="62">
        <v>115.90364545454545</v>
      </c>
      <c r="F37" s="62">
        <v>28.949200000000001</v>
      </c>
      <c r="G37" s="62">
        <v>6.8643999999999998</v>
      </c>
      <c r="H37" s="62">
        <v>7.4067999999999996</v>
      </c>
      <c r="I37" s="62">
        <v>7.5762999999999998</v>
      </c>
      <c r="J37" s="62">
        <v>7.1017000000000001</v>
      </c>
      <c r="K37" s="62">
        <v>47.499899999999997</v>
      </c>
      <c r="L37" s="62">
        <v>6.7202999999999999</v>
      </c>
      <c r="M37" s="62">
        <v>6.8475000000000001</v>
      </c>
      <c r="N37" s="62">
        <v>6.6948999999999996</v>
      </c>
      <c r="O37" s="62">
        <v>6.2881</v>
      </c>
      <c r="P37" s="62">
        <v>7.9661</v>
      </c>
      <c r="Q37" s="62">
        <v>6.5593000000000004</v>
      </c>
      <c r="R37" s="62">
        <v>6.4237000000000002</v>
      </c>
      <c r="S37" s="62">
        <v>17.272727272727273</v>
      </c>
      <c r="T37" s="62">
        <v>8</v>
      </c>
      <c r="U37" s="62">
        <v>9.2727272727272734</v>
      </c>
      <c r="V37" s="62">
        <v>22.18181818181818</v>
      </c>
      <c r="W37" s="62">
        <v>5.4545454545454541</v>
      </c>
      <c r="X37" s="62">
        <v>9.0909090909090899</v>
      </c>
      <c r="Y37" s="62">
        <v>7.6363636363636367</v>
      </c>
      <c r="AA37" s="27">
        <f t="shared" si="0"/>
        <v>0.86363636363636376</v>
      </c>
      <c r="AB37" s="27">
        <f t="shared" si="1"/>
        <v>0.8</v>
      </c>
      <c r="AC37" s="27">
        <f t="shared" si="2"/>
        <v>0.92727272727272736</v>
      </c>
      <c r="AD37" s="27">
        <f t="shared" si="3"/>
        <v>0.73939393939393927</v>
      </c>
      <c r="AE37" s="27">
        <f t="shared" si="4"/>
        <v>0.54545454545454541</v>
      </c>
      <c r="AF37" s="27">
        <f t="shared" si="5"/>
        <v>0.90909090909090895</v>
      </c>
      <c r="AG37" s="27">
        <f t="shared" si="6"/>
        <v>0.76363636363636367</v>
      </c>
    </row>
    <row r="38" spans="1:33" s="16" customFormat="1" ht="78.75" x14ac:dyDescent="0.25">
      <c r="A38" s="28">
        <v>34</v>
      </c>
      <c r="B38" s="19" t="s">
        <v>1414</v>
      </c>
      <c r="C38" s="19" t="s">
        <v>1415</v>
      </c>
      <c r="D38" s="19">
        <v>3838004129</v>
      </c>
      <c r="E38" s="62">
        <v>153.24730735294116</v>
      </c>
      <c r="F38" s="62">
        <v>38.027243137254899</v>
      </c>
      <c r="G38" s="62">
        <v>9.642199999999999</v>
      </c>
      <c r="H38" s="62">
        <v>9.4085980392156863</v>
      </c>
      <c r="I38" s="62">
        <v>9.5499450980392151</v>
      </c>
      <c r="J38" s="62">
        <v>9.4265000000000008</v>
      </c>
      <c r="K38" s="62">
        <v>66.347515196078433</v>
      </c>
      <c r="L38" s="62">
        <v>9.2400259803921561</v>
      </c>
      <c r="M38" s="62">
        <v>9.486371568627451</v>
      </c>
      <c r="N38" s="62">
        <v>9.6361343137254902</v>
      </c>
      <c r="O38" s="62">
        <v>9.6563999999999997</v>
      </c>
      <c r="P38" s="62">
        <v>9.1696382352941175</v>
      </c>
      <c r="Q38" s="62">
        <v>9.5143950980392162</v>
      </c>
      <c r="R38" s="62">
        <v>9.6445499999999988</v>
      </c>
      <c r="S38" s="62">
        <v>19.485294117647058</v>
      </c>
      <c r="T38" s="62">
        <v>9.6813725490196063</v>
      </c>
      <c r="U38" s="62">
        <v>9.8039215686274517</v>
      </c>
      <c r="V38" s="62">
        <v>29.38725490196078</v>
      </c>
      <c r="W38" s="62">
        <v>9.7058823529411757</v>
      </c>
      <c r="X38" s="62">
        <v>9.8284313725490193</v>
      </c>
      <c r="Y38" s="62">
        <v>9.852941176470587</v>
      </c>
      <c r="AA38" s="27">
        <f t="shared" si="0"/>
        <v>0.97426470588235292</v>
      </c>
      <c r="AB38" s="27">
        <f t="shared" si="1"/>
        <v>0.96813725490196068</v>
      </c>
      <c r="AC38" s="27">
        <f t="shared" si="2"/>
        <v>0.98039215686274517</v>
      </c>
      <c r="AD38" s="27">
        <f t="shared" si="3"/>
        <v>0.97957516339869277</v>
      </c>
      <c r="AE38" s="27">
        <f t="shared" si="4"/>
        <v>0.97058823529411753</v>
      </c>
      <c r="AF38" s="27">
        <f t="shared" si="5"/>
        <v>0.98284313725490191</v>
      </c>
      <c r="AG38" s="27">
        <f t="shared" si="6"/>
        <v>0.98529411764705865</v>
      </c>
    </row>
    <row r="39" spans="1:33" s="16" customFormat="1" ht="78.75" x14ac:dyDescent="0.25">
      <c r="A39" s="28">
        <v>35</v>
      </c>
      <c r="B39" s="19" t="s">
        <v>1416</v>
      </c>
      <c r="C39" s="19" t="s">
        <v>1417</v>
      </c>
      <c r="D39" s="19">
        <v>3838004070</v>
      </c>
      <c r="E39" s="62">
        <v>144.73335</v>
      </c>
      <c r="F39" s="62">
        <v>34.200000000000003</v>
      </c>
      <c r="G39" s="62">
        <v>8.3332999999999995</v>
      </c>
      <c r="H39" s="62">
        <v>8.4</v>
      </c>
      <c r="I39" s="62">
        <v>8.6667000000000005</v>
      </c>
      <c r="J39" s="62">
        <v>8.8000000000000007</v>
      </c>
      <c r="K39" s="62">
        <v>60.533349999999999</v>
      </c>
      <c r="L39" s="62">
        <v>8.5333499999999987</v>
      </c>
      <c r="M39" s="62">
        <v>8.6</v>
      </c>
      <c r="N39" s="62">
        <v>9.0667000000000009</v>
      </c>
      <c r="O39" s="62">
        <v>8.6</v>
      </c>
      <c r="P39" s="62">
        <v>8.8000000000000007</v>
      </c>
      <c r="Q39" s="62">
        <v>8.3332999999999995</v>
      </c>
      <c r="R39" s="62">
        <v>8.6</v>
      </c>
      <c r="S39" s="62">
        <v>20</v>
      </c>
      <c r="T39" s="62">
        <v>10</v>
      </c>
      <c r="U39" s="62">
        <v>10</v>
      </c>
      <c r="V39" s="62">
        <v>30</v>
      </c>
      <c r="W39" s="62">
        <v>10</v>
      </c>
      <c r="X39" s="62">
        <v>10</v>
      </c>
      <c r="Y39" s="62">
        <v>10</v>
      </c>
      <c r="AA39" s="27">
        <f t="shared" si="0"/>
        <v>1</v>
      </c>
      <c r="AB39" s="27">
        <f t="shared" si="1"/>
        <v>1</v>
      </c>
      <c r="AC39" s="27">
        <f t="shared" si="2"/>
        <v>1</v>
      </c>
      <c r="AD39" s="27">
        <f t="shared" si="3"/>
        <v>1</v>
      </c>
      <c r="AE39" s="27">
        <f t="shared" si="4"/>
        <v>1</v>
      </c>
      <c r="AF39" s="27">
        <f t="shared" si="5"/>
        <v>1</v>
      </c>
      <c r="AG39" s="27">
        <f t="shared" si="6"/>
        <v>1</v>
      </c>
    </row>
    <row r="40" spans="1:33" s="16" customFormat="1" ht="78.75" x14ac:dyDescent="0.25">
      <c r="A40" s="28">
        <v>36</v>
      </c>
      <c r="B40" s="19" t="s">
        <v>1418</v>
      </c>
      <c r="C40" s="19" t="s">
        <v>1419</v>
      </c>
      <c r="D40" s="19">
        <v>3838003936</v>
      </c>
      <c r="E40" s="62">
        <v>146.86695423538228</v>
      </c>
      <c r="F40" s="62">
        <v>37.525996551724134</v>
      </c>
      <c r="G40" s="62">
        <v>9.3327017241379302</v>
      </c>
      <c r="H40" s="62">
        <v>9.5561017241379318</v>
      </c>
      <c r="I40" s="62">
        <v>9.552093103448275</v>
      </c>
      <c r="J40" s="62">
        <v>9.0851000000000006</v>
      </c>
      <c r="K40" s="62">
        <v>61.62356637931034</v>
      </c>
      <c r="L40" s="62">
        <v>7.1236163793103451</v>
      </c>
      <c r="M40" s="62">
        <v>8.9934086206896549</v>
      </c>
      <c r="N40" s="62">
        <v>9.4288206896551721</v>
      </c>
      <c r="O40" s="62">
        <v>9.1724137931034484</v>
      </c>
      <c r="P40" s="62">
        <v>9.2215551724137939</v>
      </c>
      <c r="Q40" s="62">
        <v>8.7387965517241391</v>
      </c>
      <c r="R40" s="62">
        <v>8.9449551724137919</v>
      </c>
      <c r="S40" s="62">
        <v>20</v>
      </c>
      <c r="T40" s="62">
        <v>10</v>
      </c>
      <c r="U40" s="62">
        <v>10</v>
      </c>
      <c r="V40" s="62">
        <v>27.717391304347824</v>
      </c>
      <c r="W40" s="62">
        <v>7.8260869565217392</v>
      </c>
      <c r="X40" s="62">
        <v>10</v>
      </c>
      <c r="Y40" s="62">
        <v>9.891304347826086</v>
      </c>
      <c r="AA40" s="27">
        <f t="shared" si="0"/>
        <v>1</v>
      </c>
      <c r="AB40" s="27">
        <f t="shared" si="1"/>
        <v>1</v>
      </c>
      <c r="AC40" s="27">
        <f t="shared" si="2"/>
        <v>1</v>
      </c>
      <c r="AD40" s="27">
        <f t="shared" si="3"/>
        <v>0.92391304347826075</v>
      </c>
      <c r="AE40" s="27">
        <f t="shared" si="4"/>
        <v>0.78260869565217395</v>
      </c>
      <c r="AF40" s="27">
        <f t="shared" si="5"/>
        <v>1</v>
      </c>
      <c r="AG40" s="27">
        <f t="shared" si="6"/>
        <v>0.98913043478260865</v>
      </c>
    </row>
    <row r="41" spans="1:33" s="16" customFormat="1" ht="78.75" x14ac:dyDescent="0.25">
      <c r="A41" s="28">
        <v>37</v>
      </c>
      <c r="B41" s="19" t="s">
        <v>1420</v>
      </c>
      <c r="C41" s="19" t="s">
        <v>1421</v>
      </c>
      <c r="D41" s="19">
        <v>3838004150</v>
      </c>
      <c r="E41" s="62">
        <v>149.67233189655173</v>
      </c>
      <c r="F41" s="62">
        <v>38.379300000000001</v>
      </c>
      <c r="G41" s="62">
        <v>9.6034499999999987</v>
      </c>
      <c r="H41" s="62">
        <v>9.6896500000000003</v>
      </c>
      <c r="I41" s="62">
        <v>9.7413999999999987</v>
      </c>
      <c r="J41" s="62">
        <v>9.3447999999999993</v>
      </c>
      <c r="K41" s="62">
        <v>63.706824999999995</v>
      </c>
      <c r="L41" s="62">
        <v>8.7241250000000008</v>
      </c>
      <c r="M41" s="62">
        <v>9.36205</v>
      </c>
      <c r="N41" s="62">
        <v>9</v>
      </c>
      <c r="O41" s="62">
        <v>8.9655000000000005</v>
      </c>
      <c r="P41" s="62">
        <v>9.655149999999999</v>
      </c>
      <c r="Q41" s="62">
        <v>9.0172500000000007</v>
      </c>
      <c r="R41" s="62">
        <v>8.9827499999999993</v>
      </c>
      <c r="S41" s="62">
        <v>20</v>
      </c>
      <c r="T41" s="62">
        <v>10</v>
      </c>
      <c r="U41" s="62">
        <v>10</v>
      </c>
      <c r="V41" s="62">
        <v>27.586206896551722</v>
      </c>
      <c r="W41" s="62">
        <v>7.5862068965517242</v>
      </c>
      <c r="X41" s="62">
        <v>10</v>
      </c>
      <c r="Y41" s="62">
        <v>10</v>
      </c>
      <c r="AA41" s="27">
        <f t="shared" si="0"/>
        <v>1</v>
      </c>
      <c r="AB41" s="27">
        <f t="shared" si="1"/>
        <v>1</v>
      </c>
      <c r="AC41" s="27">
        <f t="shared" si="2"/>
        <v>1</v>
      </c>
      <c r="AD41" s="27">
        <f t="shared" si="3"/>
        <v>0.91954022988505757</v>
      </c>
      <c r="AE41" s="27">
        <f t="shared" si="4"/>
        <v>0.75862068965517238</v>
      </c>
      <c r="AF41" s="27">
        <f t="shared" si="5"/>
        <v>1</v>
      </c>
      <c r="AG41" s="27">
        <f t="shared" si="6"/>
        <v>1</v>
      </c>
    </row>
    <row r="42" spans="1:33" s="16" customFormat="1" ht="78.75" x14ac:dyDescent="0.25">
      <c r="A42" s="28">
        <v>38</v>
      </c>
      <c r="B42" s="19" t="s">
        <v>1422</v>
      </c>
      <c r="C42" s="19" t="s">
        <v>1423</v>
      </c>
      <c r="D42" s="19">
        <v>3838004168</v>
      </c>
      <c r="E42" s="62">
        <v>145.09699922480621</v>
      </c>
      <c r="F42" s="62">
        <v>35.810600000000001</v>
      </c>
      <c r="G42" s="62">
        <v>8.5681999999999992</v>
      </c>
      <c r="H42" s="62">
        <v>8.9696999999999996</v>
      </c>
      <c r="I42" s="62">
        <v>9.2120999999999995</v>
      </c>
      <c r="J42" s="62">
        <v>9.0606000000000009</v>
      </c>
      <c r="K42" s="62">
        <v>61.689500000000002</v>
      </c>
      <c r="L42" s="62">
        <v>8.4242000000000008</v>
      </c>
      <c r="M42" s="62">
        <v>8.8864000000000001</v>
      </c>
      <c r="N42" s="62">
        <v>9.0076000000000001</v>
      </c>
      <c r="O42" s="62">
        <v>8.9318000000000008</v>
      </c>
      <c r="P42" s="62">
        <v>9.2652000000000001</v>
      </c>
      <c r="Q42" s="62">
        <v>8.7652000000000001</v>
      </c>
      <c r="R42" s="62">
        <v>8.4091000000000005</v>
      </c>
      <c r="S42" s="62">
        <v>19.612403100775197</v>
      </c>
      <c r="T42" s="62">
        <v>9.6124031007751949</v>
      </c>
      <c r="U42" s="62">
        <v>10</v>
      </c>
      <c r="V42" s="62">
        <v>27.984496124031008</v>
      </c>
      <c r="W42" s="62">
        <v>8.6821705426356584</v>
      </c>
      <c r="X42" s="62">
        <v>9.5348837209302335</v>
      </c>
      <c r="Y42" s="62">
        <v>9.7674418604651159</v>
      </c>
      <c r="AA42" s="27">
        <f t="shared" si="0"/>
        <v>0.98062015503875977</v>
      </c>
      <c r="AB42" s="27">
        <f t="shared" si="1"/>
        <v>0.96124031007751953</v>
      </c>
      <c r="AC42" s="27">
        <f t="shared" si="2"/>
        <v>1</v>
      </c>
      <c r="AD42" s="27">
        <f t="shared" si="3"/>
        <v>0.93281653746770032</v>
      </c>
      <c r="AE42" s="27">
        <f t="shared" si="4"/>
        <v>0.86821705426356588</v>
      </c>
      <c r="AF42" s="27">
        <f t="shared" si="5"/>
        <v>0.9534883720930234</v>
      </c>
      <c r="AG42" s="27">
        <f t="shared" si="6"/>
        <v>0.97674418604651159</v>
      </c>
    </row>
    <row r="43" spans="1:33" s="16" customFormat="1" ht="94.5" x14ac:dyDescent="0.25">
      <c r="A43" s="28">
        <v>39</v>
      </c>
      <c r="B43" s="19" t="s">
        <v>1424</v>
      </c>
      <c r="C43" s="19" t="s">
        <v>1425</v>
      </c>
      <c r="D43" s="19">
        <v>3815005599</v>
      </c>
      <c r="E43" s="62">
        <v>110.37448656716417</v>
      </c>
      <c r="F43" s="62">
        <v>28.2942</v>
      </c>
      <c r="G43" s="62">
        <v>6.5</v>
      </c>
      <c r="H43" s="62">
        <v>7.0221</v>
      </c>
      <c r="I43" s="62">
        <v>7.3602999999999996</v>
      </c>
      <c r="J43" s="62">
        <v>7.4118000000000004</v>
      </c>
      <c r="K43" s="62">
        <v>44.617600000000003</v>
      </c>
      <c r="L43" s="62">
        <v>6.3308999999999997</v>
      </c>
      <c r="M43" s="62">
        <v>5.8676000000000004</v>
      </c>
      <c r="N43" s="62">
        <v>6.2279</v>
      </c>
      <c r="O43" s="62">
        <v>5.6764999999999999</v>
      </c>
      <c r="P43" s="62">
        <v>7.6029</v>
      </c>
      <c r="Q43" s="62">
        <v>6.6323999999999996</v>
      </c>
      <c r="R43" s="62">
        <v>6.2793999999999999</v>
      </c>
      <c r="S43" s="62">
        <v>15.82089552238806</v>
      </c>
      <c r="T43" s="62">
        <v>8.1343283582089558</v>
      </c>
      <c r="U43" s="62">
        <v>7.6865671641791042</v>
      </c>
      <c r="V43" s="62">
        <v>21.641791044776117</v>
      </c>
      <c r="W43" s="62">
        <v>4.9253731343283578</v>
      </c>
      <c r="X43" s="62">
        <v>8.3582089552238799</v>
      </c>
      <c r="Y43" s="62">
        <v>8.3582089552238799</v>
      </c>
      <c r="AA43" s="27">
        <f t="shared" si="0"/>
        <v>0.79104477611940305</v>
      </c>
      <c r="AB43" s="27">
        <f t="shared" si="1"/>
        <v>0.81343283582089554</v>
      </c>
      <c r="AC43" s="27">
        <f t="shared" si="2"/>
        <v>0.76865671641791045</v>
      </c>
      <c r="AD43" s="27">
        <f t="shared" si="3"/>
        <v>0.72139303482587069</v>
      </c>
      <c r="AE43" s="27">
        <f t="shared" si="4"/>
        <v>0.4925373134328358</v>
      </c>
      <c r="AF43" s="27">
        <f t="shared" si="5"/>
        <v>0.83582089552238803</v>
      </c>
      <c r="AG43" s="27">
        <f t="shared" si="6"/>
        <v>0.83582089552238803</v>
      </c>
    </row>
    <row r="44" spans="1:33" s="16" customFormat="1" ht="78.75" x14ac:dyDescent="0.25">
      <c r="A44" s="28">
        <v>40</v>
      </c>
      <c r="B44" s="19" t="s">
        <v>1426</v>
      </c>
      <c r="C44" s="19" t="s">
        <v>1427</v>
      </c>
      <c r="D44" s="19">
        <v>3838003870</v>
      </c>
      <c r="E44" s="62">
        <v>149.32685324427482</v>
      </c>
      <c r="F44" s="62">
        <v>37.638100000000001</v>
      </c>
      <c r="G44" s="62">
        <v>9.414200000000001</v>
      </c>
      <c r="H44" s="62">
        <v>9.4514999999999993</v>
      </c>
      <c r="I44" s="62">
        <v>8.9291</v>
      </c>
      <c r="J44" s="62">
        <v>9.8432999999999993</v>
      </c>
      <c r="K44" s="62">
        <v>61.841425000000001</v>
      </c>
      <c r="L44" s="62">
        <v>8.6511250000000004</v>
      </c>
      <c r="M44" s="62">
        <v>9.2760999999999996</v>
      </c>
      <c r="N44" s="62">
        <v>8.8917999999999999</v>
      </c>
      <c r="O44" s="62">
        <v>8.8619500000000002</v>
      </c>
      <c r="P44" s="62">
        <v>9.4216499999999996</v>
      </c>
      <c r="Q44" s="62">
        <v>7.9551999999999996</v>
      </c>
      <c r="R44" s="62">
        <v>8.7835999999999999</v>
      </c>
      <c r="S44" s="62">
        <v>19.961832061068701</v>
      </c>
      <c r="T44" s="62">
        <v>9.9618320610687014</v>
      </c>
      <c r="U44" s="62">
        <v>10</v>
      </c>
      <c r="V44" s="62">
        <v>29.885496183206108</v>
      </c>
      <c r="W44" s="62">
        <v>9.9236641221374047</v>
      </c>
      <c r="X44" s="62">
        <v>9.9618320610687014</v>
      </c>
      <c r="Y44" s="62">
        <v>10</v>
      </c>
      <c r="AA44" s="27">
        <f t="shared" si="0"/>
        <v>0.99809160305343503</v>
      </c>
      <c r="AB44" s="27">
        <f t="shared" si="1"/>
        <v>0.99618320610687017</v>
      </c>
      <c r="AC44" s="27">
        <f t="shared" si="2"/>
        <v>1</v>
      </c>
      <c r="AD44" s="27">
        <f t="shared" si="3"/>
        <v>0.99618320610687017</v>
      </c>
      <c r="AE44" s="27">
        <f t="shared" si="4"/>
        <v>0.99236641221374045</v>
      </c>
      <c r="AF44" s="27">
        <f t="shared" si="5"/>
        <v>0.99618320610687017</v>
      </c>
      <c r="AG44" s="27">
        <f t="shared" si="6"/>
        <v>1</v>
      </c>
    </row>
    <row r="45" spans="1:33" s="16" customFormat="1" ht="63" x14ac:dyDescent="0.25">
      <c r="A45" s="28">
        <v>41</v>
      </c>
      <c r="B45" s="19" t="s">
        <v>1428</v>
      </c>
      <c r="C45" s="19" t="s">
        <v>1429</v>
      </c>
      <c r="D45" s="19">
        <v>3838004023</v>
      </c>
      <c r="E45" s="62">
        <v>142.34838484848484</v>
      </c>
      <c r="F45" s="62">
        <v>37.696899999999999</v>
      </c>
      <c r="G45" s="62">
        <v>9.4544999999999995</v>
      </c>
      <c r="H45" s="62">
        <v>9.5455000000000005</v>
      </c>
      <c r="I45" s="62">
        <v>9.4847999999999999</v>
      </c>
      <c r="J45" s="62">
        <v>9.2120999999999995</v>
      </c>
      <c r="K45" s="62">
        <v>59.802999999999997</v>
      </c>
      <c r="L45" s="62">
        <v>7.5</v>
      </c>
      <c r="M45" s="62">
        <v>9.1515000000000004</v>
      </c>
      <c r="N45" s="62">
        <v>9.1515000000000004</v>
      </c>
      <c r="O45" s="62">
        <v>9.0303000000000004</v>
      </c>
      <c r="P45" s="62">
        <v>8.9696999999999996</v>
      </c>
      <c r="Q45" s="62">
        <v>7.0909000000000004</v>
      </c>
      <c r="R45" s="62">
        <v>8.9091000000000005</v>
      </c>
      <c r="S45" s="62">
        <v>19.393939393939394</v>
      </c>
      <c r="T45" s="62">
        <v>9.6969696969696972</v>
      </c>
      <c r="U45" s="62">
        <v>9.6969696969696972</v>
      </c>
      <c r="V45" s="62">
        <v>25.454545454545453</v>
      </c>
      <c r="W45" s="62">
        <v>6.3636363636363633</v>
      </c>
      <c r="X45" s="62">
        <v>9.3939393939393945</v>
      </c>
      <c r="Y45" s="62">
        <v>9.6969696969696972</v>
      </c>
      <c r="AA45" s="27">
        <f t="shared" si="0"/>
        <v>0.96969696969696972</v>
      </c>
      <c r="AB45" s="27">
        <f t="shared" si="1"/>
        <v>0.96969696969696972</v>
      </c>
      <c r="AC45" s="27">
        <f t="shared" si="2"/>
        <v>0.96969696969696972</v>
      </c>
      <c r="AD45" s="27">
        <f t="shared" si="3"/>
        <v>0.84848484848484851</v>
      </c>
      <c r="AE45" s="27">
        <f t="shared" si="4"/>
        <v>0.63636363636363635</v>
      </c>
      <c r="AF45" s="27">
        <f t="shared" si="5"/>
        <v>0.93939393939393945</v>
      </c>
      <c r="AG45" s="27">
        <f t="shared" si="6"/>
        <v>0.96969696969696972</v>
      </c>
    </row>
    <row r="46" spans="1:33" s="16" customFormat="1" ht="78.75" x14ac:dyDescent="0.25">
      <c r="A46" s="28">
        <v>42</v>
      </c>
      <c r="B46" s="19" t="s">
        <v>1430</v>
      </c>
      <c r="C46" s="19" t="s">
        <v>1431</v>
      </c>
      <c r="D46" s="19">
        <v>3838004030</v>
      </c>
      <c r="E46" s="62">
        <v>152.01820925925927</v>
      </c>
      <c r="F46" s="62">
        <v>37.464300000000001</v>
      </c>
      <c r="G46" s="62">
        <v>9.0892999999999997</v>
      </c>
      <c r="H46" s="62">
        <v>9.4642999999999997</v>
      </c>
      <c r="I46" s="62">
        <v>9.4285999999999994</v>
      </c>
      <c r="J46" s="62">
        <v>9.4821000000000009</v>
      </c>
      <c r="K46" s="62">
        <v>65.29464999999999</v>
      </c>
      <c r="L46" s="62">
        <v>9.2053499999999993</v>
      </c>
      <c r="M46" s="62">
        <v>9.4107000000000003</v>
      </c>
      <c r="N46" s="62">
        <v>9.1607000000000003</v>
      </c>
      <c r="O46" s="62">
        <v>9.3035999999999994</v>
      </c>
      <c r="P46" s="62">
        <v>9.4642999999999997</v>
      </c>
      <c r="Q46" s="62">
        <v>9.4285999999999994</v>
      </c>
      <c r="R46" s="62">
        <v>9.3214000000000006</v>
      </c>
      <c r="S46" s="62">
        <v>19.814814814814817</v>
      </c>
      <c r="T46" s="62">
        <v>10</v>
      </c>
      <c r="U46" s="62">
        <v>9.8148148148148149</v>
      </c>
      <c r="V46" s="62">
        <v>29.444444444444443</v>
      </c>
      <c r="W46" s="62">
        <v>9.8148148148148149</v>
      </c>
      <c r="X46" s="62">
        <v>9.8148148148148149</v>
      </c>
      <c r="Y46" s="62">
        <v>9.8148148148148149</v>
      </c>
      <c r="AA46" s="27">
        <f t="shared" si="0"/>
        <v>0.9907407407407407</v>
      </c>
      <c r="AB46" s="27">
        <f t="shared" si="1"/>
        <v>1</v>
      </c>
      <c r="AC46" s="27">
        <f t="shared" si="2"/>
        <v>0.98148148148148151</v>
      </c>
      <c r="AD46" s="27">
        <f t="shared" si="3"/>
        <v>0.98148148148148151</v>
      </c>
      <c r="AE46" s="27">
        <f t="shared" si="4"/>
        <v>0.98148148148148151</v>
      </c>
      <c r="AF46" s="27">
        <f t="shared" si="5"/>
        <v>0.98148148148148151</v>
      </c>
      <c r="AG46" s="27">
        <f t="shared" si="6"/>
        <v>0.98148148148148151</v>
      </c>
    </row>
    <row r="47" spans="1:33" s="16" customFormat="1" ht="78.75" x14ac:dyDescent="0.25">
      <c r="A47" s="28">
        <v>43</v>
      </c>
      <c r="B47" s="19" t="s">
        <v>1432</v>
      </c>
      <c r="C47" s="19" t="s">
        <v>1433</v>
      </c>
      <c r="D47" s="19">
        <v>3838004190</v>
      </c>
      <c r="E47" s="62">
        <v>148.91699898989899</v>
      </c>
      <c r="F47" s="62">
        <v>37.766999999999996</v>
      </c>
      <c r="G47" s="62">
        <v>9.3107000000000006</v>
      </c>
      <c r="H47" s="62">
        <v>9.4756999999999998</v>
      </c>
      <c r="I47" s="62">
        <v>9.5340000000000007</v>
      </c>
      <c r="J47" s="62">
        <v>9.4466000000000001</v>
      </c>
      <c r="K47" s="62">
        <v>62.160100000000007</v>
      </c>
      <c r="L47" s="62">
        <v>8.1019000000000005</v>
      </c>
      <c r="M47" s="62">
        <v>9.3010000000000002</v>
      </c>
      <c r="N47" s="62">
        <v>9</v>
      </c>
      <c r="O47" s="62">
        <v>8.5922000000000001</v>
      </c>
      <c r="P47" s="62">
        <v>9.2135999999999996</v>
      </c>
      <c r="Q47" s="62">
        <v>9.1262000000000008</v>
      </c>
      <c r="R47" s="62">
        <v>8.8252000000000006</v>
      </c>
      <c r="S47" s="62">
        <v>20</v>
      </c>
      <c r="T47" s="62">
        <v>10</v>
      </c>
      <c r="U47" s="62">
        <v>10</v>
      </c>
      <c r="V47" s="62">
        <v>28.98989898989899</v>
      </c>
      <c r="W47" s="62">
        <v>8.9898989898989896</v>
      </c>
      <c r="X47" s="62">
        <v>10</v>
      </c>
      <c r="Y47" s="62">
        <v>10</v>
      </c>
      <c r="AA47" s="27">
        <f t="shared" si="0"/>
        <v>1</v>
      </c>
      <c r="AB47" s="27">
        <f t="shared" si="1"/>
        <v>1</v>
      </c>
      <c r="AC47" s="27">
        <f t="shared" si="2"/>
        <v>1</v>
      </c>
      <c r="AD47" s="27">
        <f t="shared" si="3"/>
        <v>0.96632996632996626</v>
      </c>
      <c r="AE47" s="27">
        <f t="shared" si="4"/>
        <v>0.89898989898989901</v>
      </c>
      <c r="AF47" s="27">
        <f t="shared" si="5"/>
        <v>1</v>
      </c>
      <c r="AG47" s="27">
        <f t="shared" si="6"/>
        <v>1</v>
      </c>
    </row>
    <row r="48" spans="1:33" s="16" customFormat="1" ht="78.75" x14ac:dyDescent="0.25">
      <c r="A48" s="28">
        <v>44</v>
      </c>
      <c r="B48" s="19" t="s">
        <v>1434</v>
      </c>
      <c r="C48" s="19" t="s">
        <v>1435</v>
      </c>
      <c r="D48" s="19">
        <v>3838004182</v>
      </c>
      <c r="E48" s="62">
        <v>134.57430224719101</v>
      </c>
      <c r="F48" s="62">
        <v>31.438899999999997</v>
      </c>
      <c r="G48" s="62">
        <v>7.7055999999999996</v>
      </c>
      <c r="H48" s="62">
        <v>7.7556000000000003</v>
      </c>
      <c r="I48" s="62">
        <v>8.3444000000000003</v>
      </c>
      <c r="J48" s="62">
        <v>7.6333000000000002</v>
      </c>
      <c r="K48" s="62">
        <v>53.697200000000002</v>
      </c>
      <c r="L48" s="62">
        <v>7.5417000000000005</v>
      </c>
      <c r="M48" s="62">
        <v>7.6889000000000003</v>
      </c>
      <c r="N48" s="62">
        <v>7.65</v>
      </c>
      <c r="O48" s="62">
        <v>7.6444000000000001</v>
      </c>
      <c r="P48" s="62">
        <v>7.7832999999999997</v>
      </c>
      <c r="Q48" s="62">
        <v>7.7278000000000002</v>
      </c>
      <c r="R48" s="62">
        <v>7.6611000000000002</v>
      </c>
      <c r="S48" s="62">
        <v>19.887640449438202</v>
      </c>
      <c r="T48" s="62">
        <v>9.9438202247191008</v>
      </c>
      <c r="U48" s="62">
        <v>9.9438202247191008</v>
      </c>
      <c r="V48" s="62">
        <v>29.55056179775281</v>
      </c>
      <c r="W48" s="62">
        <v>9.6629213483146064</v>
      </c>
      <c r="X48" s="62">
        <v>9.9438202247191008</v>
      </c>
      <c r="Y48" s="62">
        <v>9.9438202247191008</v>
      </c>
      <c r="AA48" s="27">
        <f t="shared" si="0"/>
        <v>0.9943820224719101</v>
      </c>
      <c r="AB48" s="27">
        <f t="shared" si="1"/>
        <v>0.9943820224719101</v>
      </c>
      <c r="AC48" s="27">
        <f t="shared" si="2"/>
        <v>0.9943820224719101</v>
      </c>
      <c r="AD48" s="27">
        <f t="shared" si="3"/>
        <v>0.98501872659176026</v>
      </c>
      <c r="AE48" s="27">
        <f t="shared" si="4"/>
        <v>0.96629213483146059</v>
      </c>
      <c r="AF48" s="27">
        <f t="shared" si="5"/>
        <v>0.9943820224719101</v>
      </c>
      <c r="AG48" s="27">
        <f t="shared" si="6"/>
        <v>0.9943820224719101</v>
      </c>
    </row>
    <row r="49" spans="1:33" s="27" customFormat="1" ht="63" x14ac:dyDescent="0.25">
      <c r="A49" s="28">
        <v>45</v>
      </c>
      <c r="B49" s="28" t="s">
        <v>1436</v>
      </c>
      <c r="C49" s="28" t="s">
        <v>1437</v>
      </c>
      <c r="D49" s="28">
        <v>3815005895</v>
      </c>
      <c r="E49" s="63">
        <v>157</v>
      </c>
      <c r="F49" s="63">
        <v>38</v>
      </c>
      <c r="G49" s="63">
        <v>9.5</v>
      </c>
      <c r="H49" s="63">
        <v>9.5</v>
      </c>
      <c r="I49" s="63">
        <v>10</v>
      </c>
      <c r="J49" s="63">
        <v>9</v>
      </c>
      <c r="K49" s="63">
        <v>69</v>
      </c>
      <c r="L49" s="63">
        <v>9.5</v>
      </c>
      <c r="M49" s="63">
        <v>9.5</v>
      </c>
      <c r="N49" s="63">
        <v>10</v>
      </c>
      <c r="O49" s="63">
        <v>10</v>
      </c>
      <c r="P49" s="63">
        <v>10</v>
      </c>
      <c r="Q49" s="63">
        <v>10</v>
      </c>
      <c r="R49" s="63">
        <v>10</v>
      </c>
      <c r="S49" s="63">
        <v>20</v>
      </c>
      <c r="T49" s="63">
        <v>10</v>
      </c>
      <c r="U49" s="63">
        <v>10</v>
      </c>
      <c r="V49" s="63">
        <v>30</v>
      </c>
      <c r="W49" s="63">
        <v>10</v>
      </c>
      <c r="X49" s="63">
        <v>10</v>
      </c>
      <c r="Y49" s="63">
        <v>10</v>
      </c>
      <c r="AA49" s="27">
        <f t="shared" si="0"/>
        <v>1</v>
      </c>
      <c r="AB49" s="27">
        <f t="shared" si="1"/>
        <v>1</v>
      </c>
      <c r="AC49" s="27">
        <f t="shared" si="2"/>
        <v>1</v>
      </c>
      <c r="AD49" s="27">
        <f t="shared" si="3"/>
        <v>1</v>
      </c>
      <c r="AE49" s="27">
        <f t="shared" si="4"/>
        <v>1</v>
      </c>
      <c r="AF49" s="27">
        <f t="shared" si="5"/>
        <v>1</v>
      </c>
      <c r="AG49" s="27">
        <f t="shared" si="6"/>
        <v>1</v>
      </c>
    </row>
    <row r="50" spans="1:33" s="20" customFormat="1" ht="63" x14ac:dyDescent="0.25">
      <c r="A50" s="28">
        <v>46</v>
      </c>
      <c r="B50" s="22" t="s">
        <v>1438</v>
      </c>
      <c r="C50" s="22" t="s">
        <v>1439</v>
      </c>
      <c r="D50" s="22">
        <v>3815013350</v>
      </c>
      <c r="E50" s="22">
        <v>138.25</v>
      </c>
      <c r="F50" s="22">
        <v>35</v>
      </c>
      <c r="G50" s="22">
        <v>8</v>
      </c>
      <c r="H50" s="22">
        <v>8</v>
      </c>
      <c r="I50" s="22">
        <v>9.5</v>
      </c>
      <c r="J50" s="22">
        <v>9.5</v>
      </c>
      <c r="K50" s="22">
        <v>53.25</v>
      </c>
      <c r="L50" s="22">
        <v>8.25</v>
      </c>
      <c r="M50" s="22">
        <v>8.5</v>
      </c>
      <c r="N50" s="22">
        <v>7</v>
      </c>
      <c r="O50" s="22">
        <v>7</v>
      </c>
      <c r="P50" s="22">
        <v>8</v>
      </c>
      <c r="Q50" s="22">
        <v>7.5</v>
      </c>
      <c r="R50" s="22">
        <v>7</v>
      </c>
      <c r="S50" s="22">
        <v>20</v>
      </c>
      <c r="T50" s="22">
        <v>10</v>
      </c>
      <c r="U50" s="22">
        <v>10</v>
      </c>
      <c r="V50" s="22">
        <v>30</v>
      </c>
      <c r="W50" s="22">
        <v>10</v>
      </c>
      <c r="X50" s="22">
        <v>10</v>
      </c>
      <c r="Y50" s="22">
        <v>10</v>
      </c>
      <c r="AA50" s="27">
        <f t="shared" si="0"/>
        <v>1</v>
      </c>
      <c r="AB50" s="27">
        <f t="shared" si="1"/>
        <v>1</v>
      </c>
      <c r="AC50" s="27">
        <f t="shared" si="2"/>
        <v>1</v>
      </c>
      <c r="AD50" s="27">
        <f t="shared" si="3"/>
        <v>1</v>
      </c>
      <c r="AE50" s="27">
        <f t="shared" si="4"/>
        <v>1</v>
      </c>
      <c r="AF50" s="27">
        <f t="shared" si="5"/>
        <v>1</v>
      </c>
      <c r="AG50" s="27">
        <f t="shared" si="6"/>
        <v>1</v>
      </c>
    </row>
    <row r="51" spans="1:33" s="2" customFormat="1" ht="63" x14ac:dyDescent="0.25">
      <c r="A51" s="28">
        <v>47</v>
      </c>
      <c r="B51" s="3" t="s">
        <v>1440</v>
      </c>
      <c r="C51" s="3" t="s">
        <v>1441</v>
      </c>
      <c r="D51" s="3">
        <v>3838003830</v>
      </c>
      <c r="E51" s="61">
        <v>136.04761666666664</v>
      </c>
      <c r="F51" s="61">
        <v>35.071399999999997</v>
      </c>
      <c r="G51" s="61">
        <v>8.7142999999999997</v>
      </c>
      <c r="H51" s="61">
        <v>9.0475999999999992</v>
      </c>
      <c r="I51" s="61">
        <v>9.2142999999999997</v>
      </c>
      <c r="J51" s="61">
        <v>8.0952000000000002</v>
      </c>
      <c r="K51" s="61">
        <v>54.309549999999994</v>
      </c>
      <c r="L51" s="61">
        <v>7.5</v>
      </c>
      <c r="M51" s="61">
        <v>9.0475999999999992</v>
      </c>
      <c r="N51" s="61">
        <v>8.3333499999999994</v>
      </c>
      <c r="O51" s="61">
        <v>4.4523999999999999</v>
      </c>
      <c r="P51" s="61">
        <v>9.1905000000000001</v>
      </c>
      <c r="Q51" s="61">
        <v>8.7619000000000007</v>
      </c>
      <c r="R51" s="61">
        <v>7.0237999999999996</v>
      </c>
      <c r="S51" s="61">
        <v>20</v>
      </c>
      <c r="T51" s="61">
        <v>10</v>
      </c>
      <c r="U51" s="61">
        <v>10</v>
      </c>
      <c r="V51" s="61">
        <v>26.666666666666664</v>
      </c>
      <c r="W51" s="61">
        <v>6.6666666666666661</v>
      </c>
      <c r="X51" s="61">
        <v>10</v>
      </c>
      <c r="Y51" s="61">
        <v>10</v>
      </c>
      <c r="AA51" s="27">
        <f t="shared" si="0"/>
        <v>1</v>
      </c>
      <c r="AB51" s="27">
        <f t="shared" si="1"/>
        <v>1</v>
      </c>
      <c r="AC51" s="27">
        <f t="shared" si="2"/>
        <v>1</v>
      </c>
      <c r="AD51" s="27">
        <f t="shared" si="3"/>
        <v>0.88888888888888884</v>
      </c>
      <c r="AE51" s="27">
        <f t="shared" si="4"/>
        <v>0.66666666666666663</v>
      </c>
      <c r="AF51" s="27">
        <f t="shared" si="5"/>
        <v>1</v>
      </c>
      <c r="AG51" s="27">
        <f t="shared" si="6"/>
        <v>1</v>
      </c>
    </row>
    <row r="52" spans="1:33" x14ac:dyDescent="0.25">
      <c r="E52" s="102">
        <f>AVERAGE(E5:E51)</f>
        <v>140.25875495397091</v>
      </c>
      <c r="F52" s="102">
        <f t="shared" ref="F52:Y52" si="7">AVERAGE(F5:F51)</f>
        <v>35.362868597767502</v>
      </c>
      <c r="G52" s="102">
        <f t="shared" si="7"/>
        <v>8.6274686704585726</v>
      </c>
      <c r="H52" s="102">
        <f t="shared" si="7"/>
        <v>8.8326301755233025</v>
      </c>
      <c r="I52" s="102">
        <f t="shared" si="7"/>
        <v>8.9613867730622143</v>
      </c>
      <c r="J52" s="102">
        <f t="shared" si="7"/>
        <v>8.9413829787234071</v>
      </c>
      <c r="K52" s="102">
        <f t="shared" si="7"/>
        <v>57.491400119753877</v>
      </c>
      <c r="L52" s="102">
        <f t="shared" si="7"/>
        <v>7.9785280604658624</v>
      </c>
      <c r="M52" s="102">
        <f t="shared" si="7"/>
        <v>8.6691247479657321</v>
      </c>
      <c r="N52" s="102">
        <f t="shared" si="7"/>
        <v>8.566589463266034</v>
      </c>
      <c r="O52" s="102">
        <f t="shared" si="7"/>
        <v>7.5488317445945592</v>
      </c>
      <c r="P52" s="102">
        <f t="shared" si="7"/>
        <v>8.7331031226218805</v>
      </c>
      <c r="Q52" s="102">
        <f t="shared" si="7"/>
        <v>8.1764364204014726</v>
      </c>
      <c r="R52" s="102">
        <f t="shared" si="7"/>
        <v>7.8187865604383306</v>
      </c>
      <c r="S52" s="102">
        <f t="shared" si="7"/>
        <v>19.536196112262235</v>
      </c>
      <c r="T52" s="102">
        <f t="shared" si="7"/>
        <v>9.8124522952697522</v>
      </c>
      <c r="U52" s="102">
        <f t="shared" si="7"/>
        <v>9.7237438169924832</v>
      </c>
      <c r="V52" s="102">
        <f t="shared" si="7"/>
        <v>27.868290124187322</v>
      </c>
      <c r="W52" s="102">
        <f t="shared" si="7"/>
        <v>8.4988819622054574</v>
      </c>
      <c r="X52" s="102">
        <f t="shared" si="7"/>
        <v>9.6555953272626773</v>
      </c>
      <c r="Y52" s="102">
        <f t="shared" si="7"/>
        <v>9.7138128347191817</v>
      </c>
      <c r="AA52" s="1">
        <f>AVERAGE(AA5:AA51)</f>
        <v>0.97680980561311181</v>
      </c>
      <c r="AB52" s="1">
        <f t="shared" ref="AB52:AG52" si="8">AVERAGE(AB5:AB51)</f>
        <v>0.98124522952697524</v>
      </c>
      <c r="AC52" s="1">
        <f t="shared" si="8"/>
        <v>0.97237438169924806</v>
      </c>
      <c r="AD52" s="1">
        <f t="shared" si="8"/>
        <v>0.9289430041395772</v>
      </c>
      <c r="AE52" s="1">
        <f t="shared" si="8"/>
        <v>0.84988819622054534</v>
      </c>
      <c r="AF52" s="1">
        <f t="shared" si="8"/>
        <v>0.96555953272626771</v>
      </c>
      <c r="AG52" s="1">
        <f t="shared" si="8"/>
        <v>0.9713812834719181</v>
      </c>
    </row>
  </sheetData>
  <mergeCells count="13">
    <mergeCell ref="E1:E3"/>
    <mergeCell ref="A1:A2"/>
    <mergeCell ref="B1:B2"/>
    <mergeCell ref="C1:C2"/>
    <mergeCell ref="D1:D2"/>
    <mergeCell ref="F1:J1"/>
    <mergeCell ref="K1:R1"/>
    <mergeCell ref="S1:U1"/>
    <mergeCell ref="V1:Y1"/>
    <mergeCell ref="F2:J2"/>
    <mergeCell ref="K2:R2"/>
    <mergeCell ref="S2:U2"/>
    <mergeCell ref="V2:Y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"/>
  <sheetViews>
    <sheetView zoomScale="70" zoomScaleNormal="70" workbookViewId="0">
      <selection activeCell="AB4" sqref="AB4:AH4"/>
    </sheetView>
  </sheetViews>
  <sheetFormatPr defaultRowHeight="15" x14ac:dyDescent="0.25"/>
  <cols>
    <col min="1" max="1" width="9.140625" style="1"/>
    <col min="2" max="2" width="53.85546875" style="1" customWidth="1"/>
    <col min="3" max="3" width="29.28515625" style="1" customWidth="1"/>
    <col min="4" max="4" width="20.5703125" style="1" customWidth="1"/>
    <col min="5" max="5" width="54" style="1" customWidth="1"/>
    <col min="6" max="6" width="10.140625" style="1" bestFit="1" customWidth="1"/>
    <col min="7" max="26" width="9.28515625" style="1" bestFit="1" customWidth="1"/>
    <col min="27" max="16384" width="9.140625" style="1"/>
  </cols>
  <sheetData>
    <row r="1" spans="1:38" ht="2.25" customHeight="1" x14ac:dyDescent="0.25">
      <c r="A1" s="12" t="s">
        <v>2030</v>
      </c>
      <c r="B1" s="11"/>
      <c r="C1" s="11"/>
      <c r="D1" s="11"/>
      <c r="E1" s="11"/>
      <c r="F1" s="119" t="s">
        <v>31</v>
      </c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38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0"/>
      <c r="F2" s="119"/>
      <c r="G2" s="121" t="s">
        <v>25</v>
      </c>
      <c r="H2" s="121"/>
      <c r="I2" s="121"/>
      <c r="J2" s="121"/>
      <c r="K2" s="121"/>
      <c r="L2" s="121" t="s">
        <v>24</v>
      </c>
      <c r="M2" s="121"/>
      <c r="N2" s="121"/>
      <c r="O2" s="121"/>
      <c r="P2" s="121"/>
      <c r="Q2" s="121"/>
      <c r="R2" s="121"/>
      <c r="S2" s="121"/>
      <c r="T2" s="121" t="s">
        <v>23</v>
      </c>
      <c r="U2" s="121"/>
      <c r="V2" s="121"/>
      <c r="W2" s="121" t="s">
        <v>22</v>
      </c>
      <c r="X2" s="121"/>
      <c r="Y2" s="121"/>
      <c r="Z2" s="121"/>
    </row>
    <row r="3" spans="1:38" ht="47.25" customHeight="1" x14ac:dyDescent="0.25">
      <c r="A3" s="129"/>
      <c r="B3" s="131"/>
      <c r="C3" s="132"/>
      <c r="D3" s="132"/>
      <c r="E3" s="4" t="s">
        <v>21</v>
      </c>
      <c r="F3" s="119"/>
      <c r="G3" s="122" t="s">
        <v>20</v>
      </c>
      <c r="H3" s="122"/>
      <c r="I3" s="122"/>
      <c r="J3" s="122"/>
      <c r="K3" s="122"/>
      <c r="L3" s="122" t="s">
        <v>20</v>
      </c>
      <c r="M3" s="122"/>
      <c r="N3" s="122"/>
      <c r="O3" s="122"/>
      <c r="P3" s="122"/>
      <c r="Q3" s="122"/>
      <c r="R3" s="122"/>
      <c r="S3" s="122"/>
      <c r="T3" s="122" t="s">
        <v>20</v>
      </c>
      <c r="U3" s="122"/>
      <c r="V3" s="122"/>
      <c r="W3" s="122" t="s">
        <v>20</v>
      </c>
      <c r="X3" s="122"/>
      <c r="Y3" s="122"/>
      <c r="Z3" s="122"/>
    </row>
    <row r="4" spans="1:38" ht="212.25" customHeight="1" x14ac:dyDescent="0.25">
      <c r="A4" s="7"/>
      <c r="B4" s="6"/>
      <c r="C4" s="5"/>
      <c r="D4" s="5"/>
      <c r="E4" s="4"/>
      <c r="F4" s="119"/>
      <c r="G4" s="9" t="s">
        <v>6</v>
      </c>
      <c r="H4" s="8" t="s">
        <v>19</v>
      </c>
      <c r="I4" s="8" t="s">
        <v>16</v>
      </c>
      <c r="J4" s="8" t="s">
        <v>18</v>
      </c>
      <c r="K4" s="8" t="s">
        <v>17</v>
      </c>
      <c r="L4" s="9" t="s">
        <v>6</v>
      </c>
      <c r="M4" s="8" t="s">
        <v>13</v>
      </c>
      <c r="N4" s="8" t="s">
        <v>10</v>
      </c>
      <c r="O4" s="8" t="s">
        <v>11</v>
      </c>
      <c r="P4" s="8" t="s">
        <v>15</v>
      </c>
      <c r="Q4" s="8" t="s">
        <v>12</v>
      </c>
      <c r="R4" s="8" t="s">
        <v>14</v>
      </c>
      <c r="S4" s="8" t="s">
        <v>9</v>
      </c>
      <c r="T4" s="9" t="s">
        <v>6</v>
      </c>
      <c r="U4" s="8" t="s">
        <v>7</v>
      </c>
      <c r="V4" s="8" t="s">
        <v>8</v>
      </c>
      <c r="W4" s="9" t="s">
        <v>6</v>
      </c>
      <c r="X4" s="8" t="s">
        <v>3</v>
      </c>
      <c r="Y4" s="8" t="s">
        <v>4</v>
      </c>
      <c r="Z4" s="8" t="s">
        <v>5</v>
      </c>
      <c r="AB4" s="100" t="s">
        <v>6</v>
      </c>
      <c r="AC4" s="8" t="s">
        <v>7</v>
      </c>
      <c r="AD4" s="8" t="s">
        <v>8</v>
      </c>
      <c r="AE4" s="100" t="s">
        <v>6</v>
      </c>
      <c r="AF4" s="8" t="s">
        <v>3</v>
      </c>
      <c r="AG4" s="8" t="s">
        <v>4</v>
      </c>
      <c r="AH4" s="8" t="s">
        <v>5</v>
      </c>
    </row>
    <row r="5" spans="1:38" s="31" customFormat="1" ht="47.25" customHeight="1" x14ac:dyDescent="0.25">
      <c r="A5" s="29">
        <v>1</v>
      </c>
      <c r="B5" s="29" t="s">
        <v>2</v>
      </c>
      <c r="C5" s="29" t="s">
        <v>1</v>
      </c>
      <c r="D5" s="29">
        <v>8501005614</v>
      </c>
      <c r="E5" s="29" t="s">
        <v>0</v>
      </c>
      <c r="F5" s="77">
        <v>122.31054801587301</v>
      </c>
      <c r="G5" s="77">
        <v>31.426680158730161</v>
      </c>
      <c r="H5" s="77">
        <v>7.9047761904761913</v>
      </c>
      <c r="I5" s="77">
        <v>7.8889031746031755</v>
      </c>
      <c r="J5" s="77">
        <v>8.4901007936507931</v>
      </c>
      <c r="K5" s="77">
        <v>7.1429</v>
      </c>
      <c r="L5" s="77">
        <v>53.522756746031739</v>
      </c>
      <c r="M5" s="77">
        <v>7.4196535714285714</v>
      </c>
      <c r="N5" s="77">
        <v>8.2202166666666674</v>
      </c>
      <c r="O5" s="77">
        <v>8.2817317460317454</v>
      </c>
      <c r="P5" s="77">
        <v>7.7004111111111104</v>
      </c>
      <c r="Q5" s="77">
        <v>8.1289468253968256</v>
      </c>
      <c r="R5" s="77">
        <v>6.9225976190476182</v>
      </c>
      <c r="S5" s="77">
        <v>6.8491992063492066</v>
      </c>
      <c r="T5" s="77">
        <v>16.527777777777779</v>
      </c>
      <c r="U5" s="77">
        <v>8.4920634920634921</v>
      </c>
      <c r="V5" s="77">
        <v>8.0357142857142847</v>
      </c>
      <c r="W5" s="77">
        <v>20.833333333333332</v>
      </c>
      <c r="X5" s="77">
        <v>5</v>
      </c>
      <c r="Y5" s="77">
        <v>7.8769841269841265</v>
      </c>
      <c r="Z5" s="77">
        <v>7.9563492063492056</v>
      </c>
      <c r="AB5" s="114">
        <f>AVERAGE(AC5:AD5)</f>
        <v>0.82638888888888884</v>
      </c>
      <c r="AC5" s="113">
        <f>ABS(U5/10)</f>
        <v>0.84920634920634919</v>
      </c>
      <c r="AD5" s="113">
        <f>ABS(V5/10)</f>
        <v>0.80357142857142849</v>
      </c>
      <c r="AE5" s="114">
        <f>AVERAGE(AF5:AH5)</f>
        <v>0.69666666666666666</v>
      </c>
      <c r="AF5" s="114">
        <v>0.5</v>
      </c>
      <c r="AG5" s="114">
        <v>0.79</v>
      </c>
      <c r="AH5" s="114">
        <v>0.8</v>
      </c>
      <c r="AI5" s="1"/>
      <c r="AJ5" s="1"/>
      <c r="AK5" s="1"/>
      <c r="AL5" s="1"/>
    </row>
  </sheetData>
  <mergeCells count="14">
    <mergeCell ref="A2:A3"/>
    <mergeCell ref="B2:B3"/>
    <mergeCell ref="C2:C3"/>
    <mergeCell ref="D2:D3"/>
    <mergeCell ref="W3:Z3"/>
    <mergeCell ref="F1:F4"/>
    <mergeCell ref="G1:Z1"/>
    <mergeCell ref="W2:Z2"/>
    <mergeCell ref="G2:K2"/>
    <mergeCell ref="L2:S2"/>
    <mergeCell ref="T2:V2"/>
    <mergeCell ref="G3:K3"/>
    <mergeCell ref="L3:S3"/>
    <mergeCell ref="T3:V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18"/>
  <sheetViews>
    <sheetView topLeftCell="C12" zoomScale="77" zoomScaleNormal="77" workbookViewId="0">
      <selection activeCell="Z18" sqref="Z18:AF18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25" width="9.140625" style="1"/>
    <col min="26" max="124" width="9.140625" style="31"/>
    <col min="125" max="16384" width="9.140625" style="1"/>
  </cols>
  <sheetData>
    <row r="1" spans="1:124" ht="78.75" customHeight="1" x14ac:dyDescent="0.25">
      <c r="A1" s="128" t="s">
        <v>29</v>
      </c>
      <c r="B1" s="130" t="s">
        <v>28</v>
      </c>
      <c r="C1" s="132" t="s">
        <v>27</v>
      </c>
      <c r="D1" s="132" t="s">
        <v>26</v>
      </c>
      <c r="E1" s="133" t="s">
        <v>31</v>
      </c>
      <c r="F1" s="121" t="s">
        <v>25</v>
      </c>
      <c r="G1" s="121"/>
      <c r="H1" s="121"/>
      <c r="I1" s="121"/>
      <c r="J1" s="121"/>
      <c r="K1" s="121" t="s">
        <v>24</v>
      </c>
      <c r="L1" s="121"/>
      <c r="M1" s="121"/>
      <c r="N1" s="121"/>
      <c r="O1" s="121"/>
      <c r="P1" s="121"/>
      <c r="Q1" s="121"/>
      <c r="R1" s="121"/>
      <c r="S1" s="121" t="s">
        <v>23</v>
      </c>
      <c r="T1" s="121"/>
      <c r="U1" s="121"/>
      <c r="V1" s="121" t="s">
        <v>22</v>
      </c>
      <c r="W1" s="121"/>
      <c r="X1" s="121"/>
      <c r="Y1" s="121"/>
    </row>
    <row r="2" spans="1:124" ht="15.75" customHeight="1" x14ac:dyDescent="0.25">
      <c r="A2" s="129"/>
      <c r="B2" s="131"/>
      <c r="C2" s="132"/>
      <c r="D2" s="132"/>
      <c r="E2" s="143"/>
      <c r="F2" s="122" t="s">
        <v>20</v>
      </c>
      <c r="G2" s="122"/>
      <c r="H2" s="122"/>
      <c r="I2" s="122"/>
      <c r="J2" s="122"/>
      <c r="K2" s="122" t="s">
        <v>20</v>
      </c>
      <c r="L2" s="122"/>
      <c r="M2" s="122"/>
      <c r="N2" s="122"/>
      <c r="O2" s="122"/>
      <c r="P2" s="122"/>
      <c r="Q2" s="122"/>
      <c r="R2" s="122"/>
      <c r="S2" s="122" t="s">
        <v>20</v>
      </c>
      <c r="T2" s="122"/>
      <c r="U2" s="122"/>
      <c r="V2" s="122" t="s">
        <v>20</v>
      </c>
      <c r="W2" s="122"/>
      <c r="X2" s="122"/>
      <c r="Y2" s="122"/>
    </row>
    <row r="3" spans="1:124" ht="89.25" customHeight="1" x14ac:dyDescent="0.25">
      <c r="A3" s="7"/>
      <c r="B3" s="6"/>
      <c r="C3" s="5"/>
      <c r="D3" s="5"/>
      <c r="E3" s="144"/>
      <c r="F3" s="9" t="s">
        <v>6</v>
      </c>
      <c r="G3" s="8" t="s">
        <v>19</v>
      </c>
      <c r="H3" s="8" t="s">
        <v>16</v>
      </c>
      <c r="I3" s="8" t="s">
        <v>18</v>
      </c>
      <c r="J3" s="8" t="s">
        <v>17</v>
      </c>
      <c r="K3" s="9" t="s">
        <v>6</v>
      </c>
      <c r="L3" s="8" t="s">
        <v>13</v>
      </c>
      <c r="M3" s="8" t="s">
        <v>10</v>
      </c>
      <c r="N3" s="8" t="s">
        <v>11</v>
      </c>
      <c r="O3" s="8" t="s">
        <v>15</v>
      </c>
      <c r="P3" s="8" t="s">
        <v>12</v>
      </c>
      <c r="Q3" s="8" t="s">
        <v>14</v>
      </c>
      <c r="R3" s="8" t="s">
        <v>9</v>
      </c>
      <c r="S3" s="9" t="s">
        <v>6</v>
      </c>
      <c r="T3" s="8" t="s">
        <v>7</v>
      </c>
      <c r="U3" s="8" t="s">
        <v>8</v>
      </c>
      <c r="V3" s="9" t="s">
        <v>6</v>
      </c>
      <c r="W3" s="8" t="s">
        <v>3</v>
      </c>
      <c r="X3" s="8" t="s">
        <v>4</v>
      </c>
      <c r="Y3" s="8" t="s">
        <v>5</v>
      </c>
    </row>
    <row r="4" spans="1:124" ht="15.75" x14ac:dyDescent="0.25">
      <c r="A4" s="7"/>
      <c r="B4" s="6"/>
      <c r="C4" s="5"/>
      <c r="D4" s="5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124" s="2" customFormat="1" ht="78.75" x14ac:dyDescent="0.25">
      <c r="A5" s="3">
        <v>1</v>
      </c>
      <c r="B5" s="19" t="s">
        <v>1459</v>
      </c>
      <c r="C5" s="19" t="s">
        <v>81</v>
      </c>
      <c r="D5" s="66">
        <v>3816001950</v>
      </c>
      <c r="E5" s="62">
        <v>151.31191071428572</v>
      </c>
      <c r="F5" s="62">
        <v>37.44085476190476</v>
      </c>
      <c r="G5" s="62">
        <v>9.2833547619047607</v>
      </c>
      <c r="H5" s="62">
        <v>9.2978833333333331</v>
      </c>
      <c r="I5" s="62">
        <v>9.5480166666666655</v>
      </c>
      <c r="J5" s="62">
        <v>9.3116000000000003</v>
      </c>
      <c r="K5" s="62">
        <v>65.968539285714286</v>
      </c>
      <c r="L5" s="62">
        <v>9.3200630952380941</v>
      </c>
      <c r="M5" s="62">
        <v>9.3042523809523807</v>
      </c>
      <c r="N5" s="62">
        <v>9.5025357142857132</v>
      </c>
      <c r="O5" s="62">
        <v>9.4947119047619033</v>
      </c>
      <c r="P5" s="62">
        <v>9.6203904761904759</v>
      </c>
      <c r="Q5" s="62">
        <v>9.2051357142857135</v>
      </c>
      <c r="R5" s="62">
        <v>9.5214499999999997</v>
      </c>
      <c r="S5" s="62">
        <v>19.295547619047621</v>
      </c>
      <c r="T5" s="62">
        <v>9.6714738095238104</v>
      </c>
      <c r="U5" s="62">
        <v>9.6240738095238108</v>
      </c>
      <c r="V5" s="62">
        <v>28.606969047619046</v>
      </c>
      <c r="W5" s="62">
        <v>9.2948000000000004</v>
      </c>
      <c r="X5" s="62">
        <v>9.6144380952380963</v>
      </c>
      <c r="Y5" s="62">
        <v>9.6977309523809527</v>
      </c>
      <c r="Z5" s="31">
        <f>AVERAGE(AA5:AB5)</f>
        <v>0.96477738095238108</v>
      </c>
      <c r="AA5" s="31">
        <f>ABS(T5/10)</f>
        <v>0.96714738095238106</v>
      </c>
      <c r="AB5" s="31">
        <f>ABS(U5/10)</f>
        <v>0.9624073809523811</v>
      </c>
      <c r="AC5" s="31">
        <f>AVERAGE(AD5:AF5)</f>
        <v>0.95356563492063495</v>
      </c>
      <c r="AD5" s="31">
        <f>ABS(W5/10)</f>
        <v>0.92948000000000008</v>
      </c>
      <c r="AE5" s="31">
        <f>ABS(X5/10)</f>
        <v>0.96144380952380959</v>
      </c>
      <c r="AF5" s="31">
        <f>ABS(Y5/10)</f>
        <v>0.9697730952380953</v>
      </c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</row>
    <row r="6" spans="1:124" s="2" customFormat="1" ht="78.75" x14ac:dyDescent="0.25">
      <c r="A6" s="3">
        <v>2</v>
      </c>
      <c r="B6" s="19" t="s">
        <v>1456</v>
      </c>
      <c r="C6" s="19" t="s">
        <v>1457</v>
      </c>
      <c r="D6" s="66">
        <v>3816002390</v>
      </c>
      <c r="E6" s="62">
        <v>146.60572382550336</v>
      </c>
      <c r="F6" s="62">
        <v>37.179256375838925</v>
      </c>
      <c r="G6" s="62">
        <v>9.1007761744966444</v>
      </c>
      <c r="H6" s="62">
        <v>9.2544463087248321</v>
      </c>
      <c r="I6" s="62">
        <v>9.310833892617449</v>
      </c>
      <c r="J6" s="62">
        <v>9.5131999999999994</v>
      </c>
      <c r="K6" s="62">
        <v>63.507058053691267</v>
      </c>
      <c r="L6" s="62">
        <v>8.5636419463087243</v>
      </c>
      <c r="M6" s="62">
        <v>9.4145409395973161</v>
      </c>
      <c r="N6" s="62">
        <v>9.1739916107382555</v>
      </c>
      <c r="O6" s="62">
        <v>9.1059620805369121</v>
      </c>
      <c r="P6" s="62">
        <v>9.2957838926174503</v>
      </c>
      <c r="Q6" s="62">
        <v>9.5250332214765088</v>
      </c>
      <c r="R6" s="62">
        <v>8.4281043624161072</v>
      </c>
      <c r="S6" s="62">
        <v>18.461616778523492</v>
      </c>
      <c r="T6" s="62">
        <v>9.2712328859060413</v>
      </c>
      <c r="U6" s="62">
        <v>9.190383892617449</v>
      </c>
      <c r="V6" s="62">
        <v>27.457792617449666</v>
      </c>
      <c r="W6" s="62">
        <v>8.4090000000000007</v>
      </c>
      <c r="X6" s="62">
        <v>9.1991540268456369</v>
      </c>
      <c r="Y6" s="62">
        <v>9.8496385906040267</v>
      </c>
      <c r="Z6" s="31">
        <f t="shared" ref="Z6:Z17" si="0">AVERAGE(AA6:AB6)</f>
        <v>0.92308083892617443</v>
      </c>
      <c r="AA6" s="31">
        <f t="shared" ref="AA6:AA17" si="1">ABS(T6/10)</f>
        <v>0.92712328859060411</v>
      </c>
      <c r="AB6" s="31">
        <f t="shared" ref="AB6:AB17" si="2">ABS(U6/10)</f>
        <v>0.91903838926174486</v>
      </c>
      <c r="AC6" s="31">
        <f t="shared" ref="AC6:AC17" si="3">AVERAGE(AD6:AF6)</f>
        <v>0.91525975391498893</v>
      </c>
      <c r="AD6" s="31">
        <f t="shared" ref="AD6:AD17" si="4">ABS(W6/10)</f>
        <v>0.84090000000000009</v>
      </c>
      <c r="AE6" s="31">
        <f t="shared" ref="AE6:AE17" si="5">ABS(X6/10)</f>
        <v>0.91991540268456373</v>
      </c>
      <c r="AF6" s="31">
        <f t="shared" ref="AF6:AF17" si="6">ABS(Y6/10)</f>
        <v>0.98496385906040262</v>
      </c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</row>
    <row r="7" spans="1:124" s="27" customFormat="1" ht="78.75" x14ac:dyDescent="0.25">
      <c r="A7" s="3">
        <v>3</v>
      </c>
      <c r="B7" s="19" t="s">
        <v>1458</v>
      </c>
      <c r="C7" s="19" t="s">
        <v>65</v>
      </c>
      <c r="D7" s="66">
        <v>3816002417</v>
      </c>
      <c r="E7" s="62">
        <v>130.66971824146981</v>
      </c>
      <c r="F7" s="62">
        <v>32.271285301837274</v>
      </c>
      <c r="G7" s="62">
        <v>8.1821628608923884</v>
      </c>
      <c r="H7" s="62">
        <v>8.2317562992125985</v>
      </c>
      <c r="I7" s="62">
        <v>8.1752661417322834</v>
      </c>
      <c r="J7" s="62">
        <v>7.6821000000000002</v>
      </c>
      <c r="K7" s="62">
        <v>57.292537270341207</v>
      </c>
      <c r="L7" s="62">
        <v>8.1690326771653545</v>
      </c>
      <c r="M7" s="62">
        <v>8.1972397637795282</v>
      </c>
      <c r="N7" s="62">
        <v>8.1776368766404204</v>
      </c>
      <c r="O7" s="62">
        <v>8.1764560367454067</v>
      </c>
      <c r="P7" s="62">
        <v>8.1833443569553808</v>
      </c>
      <c r="Q7" s="62">
        <v>8.1810293963254583</v>
      </c>
      <c r="R7" s="62">
        <v>8.2077981627296595</v>
      </c>
      <c r="S7" s="62">
        <v>16.412489632545931</v>
      </c>
      <c r="T7" s="62">
        <v>8.176151837270341</v>
      </c>
      <c r="U7" s="62">
        <v>8.2363377952755901</v>
      </c>
      <c r="V7" s="62">
        <v>24.693406036745408</v>
      </c>
      <c r="W7" s="62">
        <v>7.6662999999999997</v>
      </c>
      <c r="X7" s="62">
        <v>8.1921177165354333</v>
      </c>
      <c r="Y7" s="62">
        <v>8.8349883202099733</v>
      </c>
      <c r="Z7" s="31">
        <f t="shared" si="0"/>
        <v>0.82062448162729651</v>
      </c>
      <c r="AA7" s="31">
        <f t="shared" si="1"/>
        <v>0.81761518372703412</v>
      </c>
      <c r="AB7" s="31">
        <f t="shared" si="2"/>
        <v>0.82363377952755901</v>
      </c>
      <c r="AC7" s="31">
        <f t="shared" si="3"/>
        <v>0.82311353455818015</v>
      </c>
      <c r="AD7" s="31">
        <f t="shared" si="4"/>
        <v>0.76662999999999992</v>
      </c>
      <c r="AE7" s="31">
        <f t="shared" si="5"/>
        <v>0.81921177165354331</v>
      </c>
      <c r="AF7" s="31">
        <f t="shared" si="6"/>
        <v>0.88349883202099733</v>
      </c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</row>
    <row r="8" spans="1:124" s="2" customFormat="1" ht="78.75" x14ac:dyDescent="0.25">
      <c r="A8" s="3">
        <v>4</v>
      </c>
      <c r="B8" s="19" t="s">
        <v>1462</v>
      </c>
      <c r="C8" s="19" t="s">
        <v>1463</v>
      </c>
      <c r="D8" s="66">
        <v>3816002449</v>
      </c>
      <c r="E8" s="62">
        <v>142.36921802030457</v>
      </c>
      <c r="F8" s="62">
        <v>36.46328781725888</v>
      </c>
      <c r="G8" s="62">
        <v>9.1638086294416237</v>
      </c>
      <c r="H8" s="62">
        <v>9.1375063451776661</v>
      </c>
      <c r="I8" s="62">
        <v>9.1888728426395936</v>
      </c>
      <c r="J8" s="62">
        <v>8.9731000000000005</v>
      </c>
      <c r="K8" s="62">
        <v>61.327669543147209</v>
      </c>
      <c r="L8" s="62">
        <v>8.5282581218274114</v>
      </c>
      <c r="M8" s="62">
        <v>8.808250507614213</v>
      </c>
      <c r="N8" s="62">
        <v>8.8007982233502542</v>
      </c>
      <c r="O8" s="62">
        <v>8.7216748730964468</v>
      </c>
      <c r="P8" s="62">
        <v>8.9311408629441615</v>
      </c>
      <c r="Q8" s="62">
        <v>8.7839459390862942</v>
      </c>
      <c r="R8" s="62">
        <v>8.7536010152284263</v>
      </c>
      <c r="S8" s="62">
        <v>18.014349492385787</v>
      </c>
      <c r="T8" s="62">
        <v>9.0356949238578679</v>
      </c>
      <c r="U8" s="62">
        <v>8.9786545685279187</v>
      </c>
      <c r="V8" s="62">
        <v>26.563911167512689</v>
      </c>
      <c r="W8" s="62">
        <v>8.1074999999999999</v>
      </c>
      <c r="X8" s="62">
        <v>9.0010261421319804</v>
      </c>
      <c r="Y8" s="62">
        <v>9.4553850253807106</v>
      </c>
      <c r="Z8" s="31">
        <f t="shared" si="0"/>
        <v>0.9007174746192893</v>
      </c>
      <c r="AA8" s="31">
        <f t="shared" si="1"/>
        <v>0.90356949238578677</v>
      </c>
      <c r="AB8" s="31">
        <f t="shared" si="2"/>
        <v>0.89786545685279184</v>
      </c>
      <c r="AC8" s="31">
        <f t="shared" si="3"/>
        <v>0.88546370558375642</v>
      </c>
      <c r="AD8" s="31">
        <f t="shared" si="4"/>
        <v>0.81074999999999997</v>
      </c>
      <c r="AE8" s="31">
        <f t="shared" si="5"/>
        <v>0.90010261421319804</v>
      </c>
      <c r="AF8" s="31">
        <f t="shared" si="6"/>
        <v>0.94553850253807104</v>
      </c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</row>
    <row r="9" spans="1:124" s="2" customFormat="1" ht="78.75" x14ac:dyDescent="0.25">
      <c r="A9" s="3">
        <v>5</v>
      </c>
      <c r="B9" s="19" t="s">
        <v>1460</v>
      </c>
      <c r="C9" s="19" t="s">
        <v>1461</v>
      </c>
      <c r="D9" s="66">
        <v>3816002456</v>
      </c>
      <c r="E9" s="62">
        <v>139.46009737960338</v>
      </c>
      <c r="F9" s="62">
        <v>34.428419546742212</v>
      </c>
      <c r="G9" s="62">
        <v>8.5639550991501423</v>
      </c>
      <c r="H9" s="62">
        <v>8.5450635977337122</v>
      </c>
      <c r="I9" s="62">
        <v>8.6412008498583575</v>
      </c>
      <c r="J9" s="62">
        <v>8.6782000000000004</v>
      </c>
      <c r="K9" s="62">
        <v>60.275818909348438</v>
      </c>
      <c r="L9" s="62">
        <v>8.389154745042493</v>
      </c>
      <c r="M9" s="62">
        <v>8.6276556657223793</v>
      </c>
      <c r="N9" s="62">
        <v>8.6551392351274785</v>
      </c>
      <c r="O9" s="62">
        <v>8.4501420679886685</v>
      </c>
      <c r="P9" s="62">
        <v>8.7492481586402278</v>
      </c>
      <c r="Q9" s="62">
        <v>8.6942351274787519</v>
      </c>
      <c r="R9" s="62">
        <v>8.7102439093484421</v>
      </c>
      <c r="S9" s="62">
        <v>17.63506671388102</v>
      </c>
      <c r="T9" s="62">
        <v>8.7297718130311619</v>
      </c>
      <c r="U9" s="62">
        <v>8.9052949008498583</v>
      </c>
      <c r="V9" s="62">
        <v>27.120792209631727</v>
      </c>
      <c r="W9" s="62">
        <v>8.6918000000000006</v>
      </c>
      <c r="X9" s="62">
        <v>8.8371579320113316</v>
      </c>
      <c r="Y9" s="62">
        <v>9.5918342776203964</v>
      </c>
      <c r="Z9" s="31">
        <f t="shared" si="0"/>
        <v>0.88175333569405101</v>
      </c>
      <c r="AA9" s="31">
        <f t="shared" si="1"/>
        <v>0.87297718130311619</v>
      </c>
      <c r="AB9" s="31">
        <f t="shared" si="2"/>
        <v>0.89052949008498583</v>
      </c>
      <c r="AC9" s="31">
        <f t="shared" si="3"/>
        <v>0.90402640698772441</v>
      </c>
      <c r="AD9" s="31">
        <f t="shared" si="4"/>
        <v>0.86918000000000006</v>
      </c>
      <c r="AE9" s="31">
        <f t="shared" si="5"/>
        <v>0.88371579320113314</v>
      </c>
      <c r="AF9" s="31">
        <f t="shared" si="6"/>
        <v>0.95918342776203969</v>
      </c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</row>
    <row r="10" spans="1:124" s="16" customFormat="1" ht="78.75" x14ac:dyDescent="0.25">
      <c r="A10" s="3">
        <v>6</v>
      </c>
      <c r="B10" s="3" t="s">
        <v>1450</v>
      </c>
      <c r="C10" s="3" t="s">
        <v>1451</v>
      </c>
      <c r="D10" s="67">
        <v>3816003185</v>
      </c>
      <c r="E10" s="61">
        <v>159.48021060606061</v>
      </c>
      <c r="F10" s="61">
        <v>39.861259090909094</v>
      </c>
      <c r="G10" s="61">
        <v>9.9725242424242424</v>
      </c>
      <c r="H10" s="61">
        <v>9.9588742424242422</v>
      </c>
      <c r="I10" s="61">
        <v>9.9594606060606061</v>
      </c>
      <c r="J10" s="61">
        <v>9.9703999999999997</v>
      </c>
      <c r="K10" s="61">
        <v>69.713477272727275</v>
      </c>
      <c r="L10" s="61">
        <v>9.959816666666665</v>
      </c>
      <c r="M10" s="61">
        <v>9.944859090909091</v>
      </c>
      <c r="N10" s="61">
        <v>9.9607727272727278</v>
      </c>
      <c r="O10" s="61">
        <v>9.9480969696969694</v>
      </c>
      <c r="P10" s="61">
        <v>9.9658727272727283</v>
      </c>
      <c r="Q10" s="61">
        <v>9.9640106060606062</v>
      </c>
      <c r="R10" s="61">
        <v>9.9700484848484834</v>
      </c>
      <c r="S10" s="61">
        <v>19.976312121212121</v>
      </c>
      <c r="T10" s="61">
        <v>9.9842621212121223</v>
      </c>
      <c r="U10" s="61">
        <v>9.992049999999999</v>
      </c>
      <c r="V10" s="61">
        <v>29.929162121212119</v>
      </c>
      <c r="W10" s="61">
        <v>9.9625000000000004</v>
      </c>
      <c r="X10" s="61">
        <v>9.9854121212121214</v>
      </c>
      <c r="Y10" s="61">
        <v>9.9812499999999993</v>
      </c>
      <c r="Z10" s="31">
        <f t="shared" si="0"/>
        <v>0.99881560606060604</v>
      </c>
      <c r="AA10" s="31">
        <f t="shared" si="1"/>
        <v>0.99842621212121219</v>
      </c>
      <c r="AB10" s="31">
        <f t="shared" si="2"/>
        <v>0.9992049999999999</v>
      </c>
      <c r="AC10" s="31">
        <f t="shared" si="3"/>
        <v>0.99763873737373743</v>
      </c>
      <c r="AD10" s="31">
        <f t="shared" si="4"/>
        <v>0.99625000000000008</v>
      </c>
      <c r="AE10" s="31">
        <f t="shared" si="5"/>
        <v>0.99854121212121216</v>
      </c>
      <c r="AF10" s="31">
        <f t="shared" si="6"/>
        <v>0.99812499999999993</v>
      </c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</row>
    <row r="11" spans="1:124" s="16" customFormat="1" ht="78.75" x14ac:dyDescent="0.25">
      <c r="A11" s="3">
        <v>7</v>
      </c>
      <c r="B11" s="19" t="s">
        <v>1454</v>
      </c>
      <c r="C11" s="19" t="s">
        <v>1455</v>
      </c>
      <c r="D11" s="66">
        <v>3816003322</v>
      </c>
      <c r="E11" s="62">
        <v>137.76089999999999</v>
      </c>
      <c r="F11" s="62">
        <v>35.907791206030147</v>
      </c>
      <c r="G11" s="62">
        <v>9.0795623115577904</v>
      </c>
      <c r="H11" s="62">
        <v>9.0831497487437183</v>
      </c>
      <c r="I11" s="62">
        <v>8.7485791457286428</v>
      </c>
      <c r="J11" s="62">
        <v>8.9964999999999993</v>
      </c>
      <c r="K11" s="62">
        <v>57.382756030150745</v>
      </c>
      <c r="L11" s="62">
        <v>7.6012783919597986</v>
      </c>
      <c r="M11" s="62">
        <v>8.3482756281407049</v>
      </c>
      <c r="N11" s="62">
        <v>8.5311180904522601</v>
      </c>
      <c r="O11" s="62">
        <v>8.5666567839195977</v>
      </c>
      <c r="P11" s="62">
        <v>8.94283567839196</v>
      </c>
      <c r="Q11" s="62">
        <v>8.3659776381909552</v>
      </c>
      <c r="R11" s="62">
        <v>7.026613819095477</v>
      </c>
      <c r="S11" s="62">
        <v>18.364015829145728</v>
      </c>
      <c r="T11" s="62">
        <v>9.0988128140703513</v>
      </c>
      <c r="U11" s="62">
        <v>9.2652030150753752</v>
      </c>
      <c r="V11" s="62">
        <v>26.106336934673369</v>
      </c>
      <c r="W11" s="62">
        <v>7.399</v>
      </c>
      <c r="X11" s="62">
        <v>9.1215638190954778</v>
      </c>
      <c r="Y11" s="62">
        <v>9.58577311557789</v>
      </c>
      <c r="Z11" s="31">
        <f t="shared" si="0"/>
        <v>0.91820079145728628</v>
      </c>
      <c r="AA11" s="31">
        <f t="shared" si="1"/>
        <v>0.90988128140703517</v>
      </c>
      <c r="AB11" s="31">
        <f t="shared" si="2"/>
        <v>0.9265203015075375</v>
      </c>
      <c r="AC11" s="31">
        <f t="shared" si="3"/>
        <v>0.87021123115577892</v>
      </c>
      <c r="AD11" s="31">
        <f t="shared" si="4"/>
        <v>0.7399</v>
      </c>
      <c r="AE11" s="31">
        <f t="shared" si="5"/>
        <v>0.91215638190954773</v>
      </c>
      <c r="AF11" s="31">
        <f t="shared" si="6"/>
        <v>0.95857731155778902</v>
      </c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</row>
    <row r="12" spans="1:124" s="16" customFormat="1" ht="78.75" x14ac:dyDescent="0.25">
      <c r="A12" s="3">
        <v>8</v>
      </c>
      <c r="B12" s="28" t="s">
        <v>1446</v>
      </c>
      <c r="C12" s="28" t="s">
        <v>1447</v>
      </c>
      <c r="D12" s="65">
        <v>3816003481</v>
      </c>
      <c r="E12" s="63">
        <v>145.93340000000001</v>
      </c>
      <c r="F12" s="63">
        <v>37.340800000000002</v>
      </c>
      <c r="G12" s="63">
        <v>8.9972999999999992</v>
      </c>
      <c r="H12" s="63">
        <v>9.4997499999999988</v>
      </c>
      <c r="I12" s="63">
        <v>9.6564499999999995</v>
      </c>
      <c r="J12" s="63">
        <v>9.1873000000000005</v>
      </c>
      <c r="K12" s="63">
        <v>63.338549999999998</v>
      </c>
      <c r="L12" s="63">
        <v>8.036999999999999</v>
      </c>
      <c r="M12" s="63">
        <v>8.9699500000000008</v>
      </c>
      <c r="N12" s="63">
        <v>9.6641499999999994</v>
      </c>
      <c r="O12" s="63">
        <v>9.5963999999999992</v>
      </c>
      <c r="P12" s="63">
        <v>9.5045000000000002</v>
      </c>
      <c r="Q12" s="63">
        <v>8.5107499999999998</v>
      </c>
      <c r="R12" s="63">
        <v>9.0557999999999996</v>
      </c>
      <c r="S12" s="63">
        <v>19.246450000000003</v>
      </c>
      <c r="T12" s="63">
        <v>9.8079499999999999</v>
      </c>
      <c r="U12" s="63">
        <v>9.4385000000000012</v>
      </c>
      <c r="V12" s="63">
        <v>26.007599999999996</v>
      </c>
      <c r="W12" s="63">
        <v>6.3727999999999998</v>
      </c>
      <c r="X12" s="63">
        <v>9.7790999999999997</v>
      </c>
      <c r="Y12" s="63">
        <v>9.8556999999999988</v>
      </c>
      <c r="Z12" s="31">
        <f t="shared" si="0"/>
        <v>0.96232249999999997</v>
      </c>
      <c r="AA12" s="31">
        <f t="shared" si="1"/>
        <v>0.98079499999999997</v>
      </c>
      <c r="AB12" s="31">
        <f t="shared" si="2"/>
        <v>0.94385000000000008</v>
      </c>
      <c r="AC12" s="31">
        <f t="shared" si="3"/>
        <v>0.86691999999999991</v>
      </c>
      <c r="AD12" s="31">
        <f t="shared" si="4"/>
        <v>0.63727999999999996</v>
      </c>
      <c r="AE12" s="31">
        <f t="shared" si="5"/>
        <v>0.97790999999999995</v>
      </c>
      <c r="AF12" s="31">
        <f t="shared" si="6"/>
        <v>0.98556999999999984</v>
      </c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</row>
    <row r="13" spans="1:124" s="16" customFormat="1" ht="63" x14ac:dyDescent="0.25">
      <c r="A13" s="3">
        <v>9</v>
      </c>
      <c r="B13" s="19" t="s">
        <v>1452</v>
      </c>
      <c r="C13" s="19" t="s">
        <v>1453</v>
      </c>
      <c r="D13" s="66">
        <v>3816003499</v>
      </c>
      <c r="E13" s="62">
        <v>152.58859678362572</v>
      </c>
      <c r="F13" s="62">
        <v>38.209587134502925</v>
      </c>
      <c r="G13" s="62">
        <v>9.5431991228070174</v>
      </c>
      <c r="H13" s="62">
        <v>9.604647076023392</v>
      </c>
      <c r="I13" s="62">
        <v>9.588340935672516</v>
      </c>
      <c r="J13" s="62">
        <v>9.4733999999999998</v>
      </c>
      <c r="K13" s="62">
        <v>66.267265789473683</v>
      </c>
      <c r="L13" s="62">
        <v>9.4944356725146193</v>
      </c>
      <c r="M13" s="62">
        <v>9.4731058479532173</v>
      </c>
      <c r="N13" s="62">
        <v>9.5210517543859652</v>
      </c>
      <c r="O13" s="62">
        <v>9.5081935672514621</v>
      </c>
      <c r="P13" s="62">
        <v>9.6071292397660812</v>
      </c>
      <c r="Q13" s="62">
        <v>9.470383918128654</v>
      </c>
      <c r="R13" s="62">
        <v>9.1929657894736838</v>
      </c>
      <c r="S13" s="62">
        <v>19.282572222222221</v>
      </c>
      <c r="T13" s="62">
        <v>9.6379230994152039</v>
      </c>
      <c r="U13" s="62">
        <v>9.6446491228070172</v>
      </c>
      <c r="V13" s="62">
        <v>28.829171637426903</v>
      </c>
      <c r="W13" s="62">
        <v>9.4468999999999994</v>
      </c>
      <c r="X13" s="62">
        <v>9.612011403508772</v>
      </c>
      <c r="Y13" s="62">
        <v>9.7702602339181297</v>
      </c>
      <c r="Z13" s="31">
        <f t="shared" si="0"/>
        <v>0.96412861111111114</v>
      </c>
      <c r="AA13" s="31">
        <f t="shared" si="1"/>
        <v>0.96379230994152043</v>
      </c>
      <c r="AB13" s="31">
        <f t="shared" si="2"/>
        <v>0.96446491228070175</v>
      </c>
      <c r="AC13" s="31">
        <f t="shared" si="3"/>
        <v>0.96097238791423001</v>
      </c>
      <c r="AD13" s="31">
        <f t="shared" si="4"/>
        <v>0.94468999999999992</v>
      </c>
      <c r="AE13" s="31">
        <f t="shared" si="5"/>
        <v>0.96120114035087723</v>
      </c>
      <c r="AF13" s="31">
        <f t="shared" si="6"/>
        <v>0.97702602339181299</v>
      </c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</row>
    <row r="14" spans="1:124" s="16" customFormat="1" ht="63" x14ac:dyDescent="0.25">
      <c r="A14" s="3">
        <v>10</v>
      </c>
      <c r="B14" s="3" t="s">
        <v>1442</v>
      </c>
      <c r="C14" s="3" t="s">
        <v>1443</v>
      </c>
      <c r="D14" s="67">
        <v>3816004830</v>
      </c>
      <c r="E14" s="61">
        <v>148.57613106060606</v>
      </c>
      <c r="F14" s="61">
        <v>37.225186363636368</v>
      </c>
      <c r="G14" s="61">
        <v>9.3939393939393945</v>
      </c>
      <c r="H14" s="61">
        <v>9.1629424242424236</v>
      </c>
      <c r="I14" s="61">
        <v>9.4367045454545462</v>
      </c>
      <c r="J14" s="61">
        <v>9.2316000000000003</v>
      </c>
      <c r="K14" s="61">
        <v>64.522641666666658</v>
      </c>
      <c r="L14" s="61">
        <v>9.1285249999999998</v>
      </c>
      <c r="M14" s="61">
        <v>9.2491257575757579</v>
      </c>
      <c r="N14" s="61">
        <v>9.1802742424242432</v>
      </c>
      <c r="O14" s="61">
        <v>9.1215939393939394</v>
      </c>
      <c r="P14" s="61">
        <v>9.506430303030303</v>
      </c>
      <c r="Q14" s="61">
        <v>9.1689742424242411</v>
      </c>
      <c r="R14" s="61">
        <v>9.1677181818181808</v>
      </c>
      <c r="S14" s="61">
        <v>18.888256060606061</v>
      </c>
      <c r="T14" s="61">
        <v>9.4545287878787878</v>
      </c>
      <c r="U14" s="61">
        <v>9.4337272727272712</v>
      </c>
      <c r="V14" s="61">
        <v>27.940046969696972</v>
      </c>
      <c r="W14" s="61">
        <v>8.9435000000000002</v>
      </c>
      <c r="X14" s="61">
        <v>9.2874969696969707</v>
      </c>
      <c r="Y14" s="61">
        <v>9.7090500000000013</v>
      </c>
      <c r="Z14" s="31">
        <f t="shared" si="0"/>
        <v>0.94441280303030295</v>
      </c>
      <c r="AA14" s="31">
        <f t="shared" si="1"/>
        <v>0.94545287878787876</v>
      </c>
      <c r="AB14" s="31">
        <f t="shared" si="2"/>
        <v>0.94337272727272714</v>
      </c>
      <c r="AC14" s="31">
        <f t="shared" si="3"/>
        <v>0.93133489898989907</v>
      </c>
      <c r="AD14" s="31">
        <f t="shared" si="4"/>
        <v>0.89434999999999998</v>
      </c>
      <c r="AE14" s="31">
        <f t="shared" si="5"/>
        <v>0.92874969696969711</v>
      </c>
      <c r="AF14" s="31">
        <f t="shared" si="6"/>
        <v>0.97090500000000013</v>
      </c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</row>
    <row r="15" spans="1:124" s="16" customFormat="1" ht="78.75" x14ac:dyDescent="0.25">
      <c r="A15" s="3">
        <v>11</v>
      </c>
      <c r="B15" s="3" t="s">
        <v>1444</v>
      </c>
      <c r="C15" s="3" t="s">
        <v>1445</v>
      </c>
      <c r="D15" s="67">
        <v>3816004887</v>
      </c>
      <c r="E15" s="61">
        <v>153.91754224137929</v>
      </c>
      <c r="F15" s="61">
        <v>38.572801724137932</v>
      </c>
      <c r="G15" s="61">
        <v>9.7183086206896547</v>
      </c>
      <c r="H15" s="61">
        <v>9.6965172413793113</v>
      </c>
      <c r="I15" s="61">
        <v>9.7172758620689663</v>
      </c>
      <c r="J15" s="61">
        <v>9.4406999999999996</v>
      </c>
      <c r="K15" s="61">
        <v>66.59930431034482</v>
      </c>
      <c r="L15" s="61">
        <v>9.5657560344827584</v>
      </c>
      <c r="M15" s="61">
        <v>9.6954844827586211</v>
      </c>
      <c r="N15" s="61">
        <v>9.6154017241379304</v>
      </c>
      <c r="O15" s="61">
        <v>9.2951448275862063</v>
      </c>
      <c r="P15" s="61">
        <v>9.6924344827586211</v>
      </c>
      <c r="Q15" s="61">
        <v>9.4678534482758625</v>
      </c>
      <c r="R15" s="61">
        <v>9.2672293103448276</v>
      </c>
      <c r="S15" s="61">
        <v>19.686310344827586</v>
      </c>
      <c r="T15" s="61">
        <v>9.8337844827586203</v>
      </c>
      <c r="U15" s="61">
        <v>9.8525258620689655</v>
      </c>
      <c r="V15" s="61">
        <v>29.059125862068967</v>
      </c>
      <c r="W15" s="61">
        <v>9.3191000000000006</v>
      </c>
      <c r="X15" s="61">
        <v>9.7962758620689652</v>
      </c>
      <c r="Y15" s="61">
        <v>9.9437499999999996</v>
      </c>
      <c r="Z15" s="31">
        <f t="shared" si="0"/>
        <v>0.98431551724137933</v>
      </c>
      <c r="AA15" s="31">
        <f t="shared" si="1"/>
        <v>0.98337844827586207</v>
      </c>
      <c r="AB15" s="31">
        <f t="shared" si="2"/>
        <v>0.9852525862068966</v>
      </c>
      <c r="AC15" s="31">
        <f t="shared" si="3"/>
        <v>0.96863752873563203</v>
      </c>
      <c r="AD15" s="31">
        <f t="shared" si="4"/>
        <v>0.93191000000000002</v>
      </c>
      <c r="AE15" s="31">
        <f t="shared" si="5"/>
        <v>0.97962758620689649</v>
      </c>
      <c r="AF15" s="31">
        <f t="shared" si="6"/>
        <v>0.99437500000000001</v>
      </c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</row>
    <row r="16" spans="1:124" s="16" customFormat="1" ht="94.5" x14ac:dyDescent="0.25">
      <c r="A16" s="3">
        <v>12</v>
      </c>
      <c r="B16" s="3" t="s">
        <v>1448</v>
      </c>
      <c r="C16" s="3" t="s">
        <v>1449</v>
      </c>
      <c r="D16" s="67">
        <v>3816006482</v>
      </c>
      <c r="E16" s="61">
        <v>152.29508478260868</v>
      </c>
      <c r="F16" s="61">
        <v>38.341617391304347</v>
      </c>
      <c r="G16" s="61">
        <v>9.5760869565217384</v>
      </c>
      <c r="H16" s="61">
        <v>9.5615478260869562</v>
      </c>
      <c r="I16" s="61">
        <v>9.6895826086956518</v>
      </c>
      <c r="J16" s="61">
        <v>9.5144000000000002</v>
      </c>
      <c r="K16" s="61">
        <v>66.088563043478274</v>
      </c>
      <c r="L16" s="61">
        <v>9.0763347826086953</v>
      </c>
      <c r="M16" s="61">
        <v>9.648504347826087</v>
      </c>
      <c r="N16" s="61">
        <v>9.5883152173913047</v>
      </c>
      <c r="O16" s="61">
        <v>9.5689760869565212</v>
      </c>
      <c r="P16" s="61">
        <v>9.6822934782608705</v>
      </c>
      <c r="Q16" s="61">
        <v>9.453397826086956</v>
      </c>
      <c r="R16" s="61">
        <v>9.0707413043478269</v>
      </c>
      <c r="S16" s="61">
        <v>19.533332608695652</v>
      </c>
      <c r="T16" s="61">
        <v>9.7256326086956513</v>
      </c>
      <c r="U16" s="61">
        <v>9.8077000000000005</v>
      </c>
      <c r="V16" s="61">
        <v>28.331571739130435</v>
      </c>
      <c r="W16" s="61">
        <v>8.6586999999999996</v>
      </c>
      <c r="X16" s="61">
        <v>9.7425717391304349</v>
      </c>
      <c r="Y16" s="61">
        <v>9.930299999999999</v>
      </c>
      <c r="Z16" s="31">
        <f t="shared" si="0"/>
        <v>0.97666663043478263</v>
      </c>
      <c r="AA16" s="31">
        <f t="shared" si="1"/>
        <v>0.97256326086956513</v>
      </c>
      <c r="AB16" s="31">
        <f t="shared" si="2"/>
        <v>0.98077000000000003</v>
      </c>
      <c r="AC16" s="31">
        <f t="shared" si="3"/>
        <v>0.944385724637681</v>
      </c>
      <c r="AD16" s="31">
        <f t="shared" si="4"/>
        <v>0.86586999999999992</v>
      </c>
      <c r="AE16" s="31">
        <f t="shared" si="5"/>
        <v>0.97425717391304345</v>
      </c>
      <c r="AF16" s="31">
        <f t="shared" si="6"/>
        <v>0.99302999999999986</v>
      </c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</row>
    <row r="17" spans="4:32" ht="45" x14ac:dyDescent="0.25">
      <c r="D17" s="101" t="s">
        <v>2040</v>
      </c>
      <c r="E17" s="101">
        <v>142.02000000000001</v>
      </c>
      <c r="F17" s="101">
        <v>38.56</v>
      </c>
      <c r="G17" s="101">
        <v>9.82</v>
      </c>
      <c r="H17" s="101">
        <v>10</v>
      </c>
      <c r="I17" s="101">
        <v>9.11</v>
      </c>
      <c r="J17" s="101">
        <v>9.6300000000000008</v>
      </c>
      <c r="K17" s="101">
        <v>55.760000000000005</v>
      </c>
      <c r="L17" s="101">
        <v>9.56</v>
      </c>
      <c r="M17" s="101">
        <v>10</v>
      </c>
      <c r="N17" s="101">
        <v>9.82</v>
      </c>
      <c r="O17" s="101">
        <v>0</v>
      </c>
      <c r="P17" s="101">
        <v>10</v>
      </c>
      <c r="Q17" s="101">
        <v>10</v>
      </c>
      <c r="R17" s="101">
        <v>6.38</v>
      </c>
      <c r="S17" s="101">
        <v>19.29</v>
      </c>
      <c r="T17" s="101">
        <v>9.42</v>
      </c>
      <c r="U17" s="101">
        <v>9.8699999999999992</v>
      </c>
      <c r="V17" s="101">
        <v>28.410000000000004</v>
      </c>
      <c r="W17" s="101">
        <v>9.32</v>
      </c>
      <c r="X17" s="101">
        <v>9.35</v>
      </c>
      <c r="Y17" s="101">
        <v>9.74</v>
      </c>
      <c r="Z17" s="31">
        <f t="shared" si="0"/>
        <v>0.96449999999999991</v>
      </c>
      <c r="AA17" s="31">
        <f t="shared" si="1"/>
        <v>0.94199999999999995</v>
      </c>
      <c r="AB17" s="31">
        <f t="shared" si="2"/>
        <v>0.98699999999999988</v>
      </c>
      <c r="AC17" s="31">
        <f t="shared" si="3"/>
        <v>0.94700000000000006</v>
      </c>
      <c r="AD17" s="31">
        <f t="shared" si="4"/>
        <v>0.93200000000000005</v>
      </c>
      <c r="AE17" s="31">
        <f t="shared" si="5"/>
        <v>0.93499999999999994</v>
      </c>
      <c r="AF17" s="31">
        <f t="shared" si="6"/>
        <v>0.97399999999999998</v>
      </c>
    </row>
    <row r="18" spans="4:32" x14ac:dyDescent="0.25">
      <c r="E18" s="102">
        <f>AVERAGE(E5:E17)</f>
        <v>146.38373335811133</v>
      </c>
      <c r="F18" s="102">
        <f t="shared" ref="F18:Y18" si="7">AVERAGE(F5:F17)</f>
        <v>37.061703593392522</v>
      </c>
      <c r="G18" s="102">
        <f t="shared" si="7"/>
        <v>9.2611521672173378</v>
      </c>
      <c r="H18" s="102">
        <f t="shared" si="7"/>
        <v>9.3103141879294</v>
      </c>
      <c r="I18" s="102">
        <f t="shared" si="7"/>
        <v>9.2900449305534831</v>
      </c>
      <c r="J18" s="102">
        <f t="shared" si="7"/>
        <v>9.2001923076923067</v>
      </c>
      <c r="K18" s="102">
        <f t="shared" si="7"/>
        <v>62.926475475006448</v>
      </c>
      <c r="L18" s="102">
        <f t="shared" si="7"/>
        <v>8.876407471831893</v>
      </c>
      <c r="M18" s="102">
        <f t="shared" si="7"/>
        <v>9.2062495702176381</v>
      </c>
      <c r="N18" s="102">
        <f t="shared" si="7"/>
        <v>9.2454758012466574</v>
      </c>
      <c r="O18" s="102">
        <f t="shared" si="7"/>
        <v>8.4272314721487724</v>
      </c>
      <c r="P18" s="102">
        <f t="shared" si="7"/>
        <v>9.3601079736021724</v>
      </c>
      <c r="Q18" s="102">
        <f t="shared" si="7"/>
        <v>9.1377482367553835</v>
      </c>
      <c r="R18" s="102">
        <f t="shared" si="7"/>
        <v>8.6732549492039333</v>
      </c>
      <c r="S18" s="102">
        <f t="shared" si="7"/>
        <v>18.775870724853323</v>
      </c>
      <c r="T18" s="102">
        <f t="shared" si="7"/>
        <v>9.3728630141246114</v>
      </c>
      <c r="U18" s="102">
        <f t="shared" si="7"/>
        <v>9.403007710728712</v>
      </c>
      <c r="V18" s="102">
        <f t="shared" si="7"/>
        <v>27.619683564859027</v>
      </c>
      <c r="W18" s="102">
        <f t="shared" si="7"/>
        <v>8.5839923076923093</v>
      </c>
      <c r="X18" s="102">
        <f t="shared" si="7"/>
        <v>9.3475635251904023</v>
      </c>
      <c r="Y18" s="102">
        <f t="shared" si="7"/>
        <v>9.6881277319763122</v>
      </c>
      <c r="Z18" s="31">
        <f>AVERAGE(Z5:Z17)</f>
        <v>0.93879353624266615</v>
      </c>
      <c r="AA18" s="31">
        <f t="shared" ref="AA18:AF18" si="8">AVERAGE(AA5:AA17)</f>
        <v>0.93728630141246139</v>
      </c>
      <c r="AB18" s="31">
        <f t="shared" si="8"/>
        <v>0.94030077107287124</v>
      </c>
      <c r="AC18" s="31">
        <f t="shared" si="8"/>
        <v>0.92065611882863396</v>
      </c>
      <c r="AD18" s="31">
        <f t="shared" si="8"/>
        <v>0.85839923076923086</v>
      </c>
      <c r="AE18" s="31">
        <f t="shared" si="8"/>
        <v>0.93475635251904032</v>
      </c>
      <c r="AF18" s="31">
        <f t="shared" si="8"/>
        <v>0.96881277319763137</v>
      </c>
    </row>
  </sheetData>
  <sortState ref="B6:AB17">
    <sortCondition ref="D6:D17"/>
  </sortState>
  <mergeCells count="13">
    <mergeCell ref="E1:E3"/>
    <mergeCell ref="A1:A2"/>
    <mergeCell ref="B1:B2"/>
    <mergeCell ref="C1:C2"/>
    <mergeCell ref="D1:D2"/>
    <mergeCell ref="S2:U2"/>
    <mergeCell ref="V2:Y2"/>
    <mergeCell ref="F1:J1"/>
    <mergeCell ref="K1:R1"/>
    <mergeCell ref="S1:U1"/>
    <mergeCell ref="V1:Y1"/>
    <mergeCell ref="F2:J2"/>
    <mergeCell ref="K2:R2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opLeftCell="A46" zoomScale="59" zoomScaleNormal="59" workbookViewId="0">
      <selection activeCell="E50" sqref="E50:AG50"/>
    </sheetView>
  </sheetViews>
  <sheetFormatPr defaultRowHeight="15" x14ac:dyDescent="0.25"/>
  <cols>
    <col min="1" max="1" width="9.140625" style="1"/>
    <col min="2" max="2" width="42.85546875" style="1" customWidth="1"/>
    <col min="3" max="3" width="38.7109375" style="1" customWidth="1"/>
    <col min="4" max="4" width="14.7109375" style="1" customWidth="1"/>
    <col min="5" max="6" width="11.42578125" style="1" bestFit="1" customWidth="1"/>
    <col min="7" max="7" width="10.28515625" style="31" bestFit="1" customWidth="1"/>
    <col min="8" max="8" width="11.42578125" style="31" bestFit="1" customWidth="1"/>
    <col min="9" max="10" width="10.28515625" style="31" bestFit="1" customWidth="1"/>
    <col min="11" max="11" width="11.42578125" style="1" bestFit="1" customWidth="1"/>
    <col min="12" max="18" width="10.28515625" style="31" bestFit="1" customWidth="1"/>
    <col min="19" max="19" width="11.42578125" style="1" bestFit="1" customWidth="1"/>
    <col min="20" max="21" width="10.28515625" style="31" bestFit="1" customWidth="1"/>
    <col min="22" max="22" width="11.42578125" style="1" bestFit="1" customWidth="1"/>
    <col min="23" max="25" width="10.28515625" style="31" bestFit="1" customWidth="1"/>
    <col min="26" max="16384" width="9.140625" style="1"/>
  </cols>
  <sheetData>
    <row r="1" spans="1:33" ht="0.7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3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3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3" ht="409.5" x14ac:dyDescent="0.25">
      <c r="A4" s="7"/>
      <c r="B4" s="6"/>
      <c r="C4" s="5"/>
      <c r="D4" s="5"/>
      <c r="E4" s="133"/>
      <c r="F4" s="26" t="s">
        <v>6</v>
      </c>
      <c r="G4" s="40" t="s">
        <v>19</v>
      </c>
      <c r="H4" s="40" t="s">
        <v>16</v>
      </c>
      <c r="I4" s="40" t="s">
        <v>18</v>
      </c>
      <c r="J4" s="40" t="s">
        <v>17</v>
      </c>
      <c r="K4" s="26" t="s">
        <v>6</v>
      </c>
      <c r="L4" s="40" t="s">
        <v>13</v>
      </c>
      <c r="M4" s="40" t="s">
        <v>10</v>
      </c>
      <c r="N4" s="40" t="s">
        <v>11</v>
      </c>
      <c r="O4" s="40" t="s">
        <v>15</v>
      </c>
      <c r="P4" s="40" t="s">
        <v>12</v>
      </c>
      <c r="Q4" s="40" t="s">
        <v>14</v>
      </c>
      <c r="R4" s="40" t="s">
        <v>9</v>
      </c>
      <c r="S4" s="26" t="s">
        <v>6</v>
      </c>
      <c r="T4" s="40" t="s">
        <v>7</v>
      </c>
      <c r="U4" s="40" t="s">
        <v>8</v>
      </c>
      <c r="V4" s="26" t="s">
        <v>6</v>
      </c>
      <c r="W4" s="40" t="s">
        <v>3</v>
      </c>
      <c r="X4" s="40" t="s">
        <v>4</v>
      </c>
      <c r="Y4" s="40" t="s">
        <v>5</v>
      </c>
    </row>
    <row r="5" spans="1:33" ht="15.75" x14ac:dyDescent="0.25">
      <c r="A5" s="7"/>
      <c r="B5" s="6"/>
      <c r="C5" s="5"/>
      <c r="D5" s="5"/>
      <c r="E5" s="24"/>
      <c r="F5" s="24"/>
      <c r="G5" s="30"/>
      <c r="H5" s="30"/>
      <c r="I5" s="30"/>
      <c r="J5" s="30"/>
      <c r="K5" s="24"/>
      <c r="L5" s="30"/>
      <c r="M5" s="30"/>
      <c r="N5" s="30"/>
      <c r="O5" s="30"/>
      <c r="P5" s="30"/>
      <c r="Q5" s="30"/>
      <c r="R5" s="30"/>
      <c r="S5" s="24"/>
      <c r="T5" s="30"/>
      <c r="U5" s="30"/>
      <c r="V5" s="24"/>
      <c r="W5" s="30"/>
      <c r="X5" s="30"/>
      <c r="Y5" s="30"/>
    </row>
    <row r="6" spans="1:33" s="42" customFormat="1" ht="47.25" x14ac:dyDescent="0.25">
      <c r="A6" s="44">
        <v>1</v>
      </c>
      <c r="B6" s="44" t="s">
        <v>1464</v>
      </c>
      <c r="C6" s="44" t="s">
        <v>1465</v>
      </c>
      <c r="D6" s="44">
        <v>3819009210</v>
      </c>
      <c r="E6" s="84">
        <v>95.432558139534891</v>
      </c>
      <c r="F6" s="84">
        <v>24.95</v>
      </c>
      <c r="G6" s="84">
        <v>6.95</v>
      </c>
      <c r="H6" s="84">
        <v>10</v>
      </c>
      <c r="I6" s="84">
        <v>3</v>
      </c>
      <c r="J6" s="84">
        <v>5</v>
      </c>
      <c r="K6" s="84">
        <v>21.5</v>
      </c>
      <c r="L6" s="84">
        <v>7</v>
      </c>
      <c r="M6" s="84">
        <v>4</v>
      </c>
      <c r="N6" s="84">
        <v>2</v>
      </c>
      <c r="O6" s="84">
        <v>0</v>
      </c>
      <c r="P6" s="84">
        <v>7.5</v>
      </c>
      <c r="Q6" s="84">
        <v>1</v>
      </c>
      <c r="R6" s="84">
        <v>0</v>
      </c>
      <c r="S6" s="84">
        <v>19.738372093023255</v>
      </c>
      <c r="T6" s="84">
        <v>9.8837209302325579</v>
      </c>
      <c r="U6" s="84">
        <v>9.854651162790697</v>
      </c>
      <c r="V6" s="84">
        <v>29.244186046511626</v>
      </c>
      <c r="W6" s="84">
        <v>9.4767441860465116</v>
      </c>
      <c r="X6" s="84">
        <v>9.9418604651162781</v>
      </c>
      <c r="Y6" s="84">
        <v>9.8255813953488378</v>
      </c>
      <c r="AA6" s="42">
        <f>AVERAGE(AB6:AC6)</f>
        <v>0.98691860465116277</v>
      </c>
      <c r="AB6" s="42">
        <f>ABS(T6/10)</f>
        <v>0.98837209302325579</v>
      </c>
      <c r="AC6" s="42">
        <f>ABS(U6/10)</f>
        <v>0.98546511627906974</v>
      </c>
      <c r="AD6" s="42">
        <f>AVERAGE(AE6:AG6)</f>
        <v>0.97480620155038755</v>
      </c>
      <c r="AE6" s="42">
        <f>ABS(W6/10)</f>
        <v>0.94767441860465118</v>
      </c>
      <c r="AF6" s="42">
        <f>ABS(X6/10)</f>
        <v>0.99418604651162779</v>
      </c>
      <c r="AG6" s="42">
        <f>ABS(Y6/10)</f>
        <v>0.9825581395348838</v>
      </c>
    </row>
    <row r="7" spans="1:33" s="42" customFormat="1" ht="47.25" x14ac:dyDescent="0.25">
      <c r="A7" s="44">
        <v>2</v>
      </c>
      <c r="B7" s="44" t="s">
        <v>1466</v>
      </c>
      <c r="C7" s="44" t="s">
        <v>1467</v>
      </c>
      <c r="D7" s="44">
        <v>3819009234</v>
      </c>
      <c r="E7" s="84">
        <v>108.44074074074075</v>
      </c>
      <c r="F7" s="84">
        <v>28.7</v>
      </c>
      <c r="G7" s="84">
        <v>7.7</v>
      </c>
      <c r="H7" s="84">
        <v>10</v>
      </c>
      <c r="I7" s="84">
        <v>6</v>
      </c>
      <c r="J7" s="84">
        <v>5</v>
      </c>
      <c r="K7" s="84">
        <v>31</v>
      </c>
      <c r="L7" s="84">
        <v>8</v>
      </c>
      <c r="M7" s="84">
        <v>3</v>
      </c>
      <c r="N7" s="84">
        <v>8</v>
      </c>
      <c r="O7" s="84">
        <v>0</v>
      </c>
      <c r="P7" s="84">
        <v>5</v>
      </c>
      <c r="Q7" s="84">
        <v>2</v>
      </c>
      <c r="R7" s="84">
        <v>5</v>
      </c>
      <c r="S7" s="84">
        <v>19.703703703703702</v>
      </c>
      <c r="T7" s="84">
        <v>9.8518518518518512</v>
      </c>
      <c r="U7" s="84">
        <v>9.8518518518518512</v>
      </c>
      <c r="V7" s="84">
        <v>29.037037037037035</v>
      </c>
      <c r="W7" s="84">
        <v>9.4074074074074083</v>
      </c>
      <c r="X7" s="84">
        <v>9.7777777777777768</v>
      </c>
      <c r="Y7" s="84">
        <v>9.8518518518518512</v>
      </c>
      <c r="AA7" s="42">
        <f t="shared" ref="AA7:AA49" si="0">AVERAGE(AB7:AC7)</f>
        <v>0.98518518518518516</v>
      </c>
      <c r="AB7" s="42">
        <f t="shared" ref="AB7:AB49" si="1">ABS(T7/10)</f>
        <v>0.98518518518518516</v>
      </c>
      <c r="AC7" s="42">
        <f t="shared" ref="AC7:AC49" si="2">ABS(U7/10)</f>
        <v>0.98518518518518516</v>
      </c>
      <c r="AD7" s="42">
        <f t="shared" ref="AD7:AD49" si="3">AVERAGE(AE7:AG7)</f>
        <v>0.96790123456790111</v>
      </c>
      <c r="AE7" s="42">
        <f t="shared" ref="AE7:AE49" si="4">ABS(W7/10)</f>
        <v>0.94074074074074088</v>
      </c>
      <c r="AF7" s="42">
        <f t="shared" ref="AF7:AF49" si="5">ABS(X7/10)</f>
        <v>0.97777777777777763</v>
      </c>
      <c r="AG7" s="42">
        <f t="shared" ref="AG7:AG49" si="6">ABS(Y7/10)</f>
        <v>0.98518518518518516</v>
      </c>
    </row>
    <row r="8" spans="1:33" s="42" customFormat="1" ht="47.25" x14ac:dyDescent="0.25">
      <c r="A8" s="44">
        <v>3</v>
      </c>
      <c r="B8" s="44" t="s">
        <v>1468</v>
      </c>
      <c r="C8" s="44" t="s">
        <v>1469</v>
      </c>
      <c r="D8" s="44">
        <v>3819009474</v>
      </c>
      <c r="E8" s="84">
        <v>101.16976744186047</v>
      </c>
      <c r="F8" s="84">
        <v>27.1</v>
      </c>
      <c r="G8" s="84">
        <v>8.1</v>
      </c>
      <c r="H8" s="84">
        <v>10</v>
      </c>
      <c r="I8" s="84">
        <v>4</v>
      </c>
      <c r="J8" s="84">
        <v>5</v>
      </c>
      <c r="K8" s="84">
        <v>25</v>
      </c>
      <c r="L8" s="84">
        <v>6</v>
      </c>
      <c r="M8" s="84">
        <v>7</v>
      </c>
      <c r="N8" s="84">
        <v>7</v>
      </c>
      <c r="O8" s="84">
        <v>0</v>
      </c>
      <c r="P8" s="84">
        <v>0</v>
      </c>
      <c r="Q8" s="84">
        <v>1</v>
      </c>
      <c r="R8" s="84">
        <v>4</v>
      </c>
      <c r="S8" s="84">
        <v>19.689922480620154</v>
      </c>
      <c r="T8" s="84">
        <v>9.6899224806201545</v>
      </c>
      <c r="U8" s="84">
        <v>10</v>
      </c>
      <c r="V8" s="84">
        <v>29.379844961240313</v>
      </c>
      <c r="W8" s="84">
        <v>9.5348837209302335</v>
      </c>
      <c r="X8" s="84">
        <v>9.9224806201550386</v>
      </c>
      <c r="Y8" s="84">
        <v>9.9224806201550386</v>
      </c>
      <c r="AA8" s="42">
        <f t="shared" si="0"/>
        <v>0.98449612403100772</v>
      </c>
      <c r="AB8" s="42">
        <f t="shared" si="1"/>
        <v>0.96899224806201545</v>
      </c>
      <c r="AC8" s="42">
        <f t="shared" si="2"/>
        <v>1</v>
      </c>
      <c r="AD8" s="42">
        <f t="shared" si="3"/>
        <v>0.97932816537467693</v>
      </c>
      <c r="AE8" s="42">
        <f t="shared" si="4"/>
        <v>0.9534883720930234</v>
      </c>
      <c r="AF8" s="42">
        <f t="shared" si="5"/>
        <v>0.99224806201550386</v>
      </c>
      <c r="AG8" s="42">
        <f t="shared" si="6"/>
        <v>0.99224806201550386</v>
      </c>
    </row>
    <row r="9" spans="1:33" s="42" customFormat="1" ht="47.25" x14ac:dyDescent="0.25">
      <c r="A9" s="44">
        <v>4</v>
      </c>
      <c r="B9" s="44" t="s">
        <v>564</v>
      </c>
      <c r="C9" s="44" t="s">
        <v>565</v>
      </c>
      <c r="D9" s="44">
        <v>3819009259</v>
      </c>
      <c r="E9" s="84">
        <v>103.27857142857142</v>
      </c>
      <c r="F9" s="84">
        <v>27.35</v>
      </c>
      <c r="G9" s="84">
        <v>7.35</v>
      </c>
      <c r="H9" s="84">
        <v>10</v>
      </c>
      <c r="I9" s="84">
        <v>5</v>
      </c>
      <c r="J9" s="84">
        <v>5</v>
      </c>
      <c r="K9" s="84">
        <v>27</v>
      </c>
      <c r="L9" s="84">
        <v>6</v>
      </c>
      <c r="M9" s="84">
        <v>7</v>
      </c>
      <c r="N9" s="84">
        <v>5</v>
      </c>
      <c r="O9" s="84">
        <v>0</v>
      </c>
      <c r="P9" s="84">
        <v>5</v>
      </c>
      <c r="Q9" s="84">
        <v>0</v>
      </c>
      <c r="R9" s="84">
        <v>4</v>
      </c>
      <c r="S9" s="84">
        <v>20</v>
      </c>
      <c r="T9" s="84">
        <v>10</v>
      </c>
      <c r="U9" s="84">
        <v>10</v>
      </c>
      <c r="V9" s="84">
        <v>28.928571428571431</v>
      </c>
      <c r="W9" s="84">
        <v>8.9285714285714288</v>
      </c>
      <c r="X9" s="84">
        <v>10</v>
      </c>
      <c r="Y9" s="84">
        <v>10</v>
      </c>
      <c r="AA9" s="42">
        <f t="shared" si="0"/>
        <v>1</v>
      </c>
      <c r="AB9" s="42">
        <f t="shared" si="1"/>
        <v>1</v>
      </c>
      <c r="AC9" s="42">
        <f t="shared" si="2"/>
        <v>1</v>
      </c>
      <c r="AD9" s="42">
        <f t="shared" si="3"/>
        <v>0.9642857142857143</v>
      </c>
      <c r="AE9" s="42">
        <f t="shared" si="4"/>
        <v>0.8928571428571429</v>
      </c>
      <c r="AF9" s="42">
        <f t="shared" si="5"/>
        <v>1</v>
      </c>
      <c r="AG9" s="42">
        <f t="shared" si="6"/>
        <v>1</v>
      </c>
    </row>
    <row r="10" spans="1:33" s="42" customFormat="1" ht="47.25" x14ac:dyDescent="0.25">
      <c r="A10" s="44">
        <v>5</v>
      </c>
      <c r="B10" s="44" t="s">
        <v>1470</v>
      </c>
      <c r="C10" s="44" t="s">
        <v>1471</v>
      </c>
      <c r="D10" s="44">
        <v>3819009604</v>
      </c>
      <c r="E10" s="84">
        <v>101.17487046632124</v>
      </c>
      <c r="F10" s="84">
        <v>31.75</v>
      </c>
      <c r="G10" s="84">
        <v>8.75</v>
      </c>
      <c r="H10" s="84">
        <v>10</v>
      </c>
      <c r="I10" s="84">
        <v>8</v>
      </c>
      <c r="J10" s="84">
        <v>5</v>
      </c>
      <c r="K10" s="84">
        <v>23</v>
      </c>
      <c r="L10" s="84">
        <v>8</v>
      </c>
      <c r="M10" s="84">
        <v>7</v>
      </c>
      <c r="N10" s="84">
        <v>2</v>
      </c>
      <c r="O10" s="84">
        <v>0</v>
      </c>
      <c r="P10" s="84">
        <v>5</v>
      </c>
      <c r="Q10" s="84">
        <v>1</v>
      </c>
      <c r="R10" s="84">
        <v>0</v>
      </c>
      <c r="S10" s="84">
        <v>18.963730569948186</v>
      </c>
      <c r="T10" s="84">
        <v>9.4818652849740932</v>
      </c>
      <c r="U10" s="84">
        <v>9.4818652849740932</v>
      </c>
      <c r="V10" s="84">
        <v>27.461139896373055</v>
      </c>
      <c r="W10" s="84">
        <v>8.7046632124352321</v>
      </c>
      <c r="X10" s="84">
        <v>9.3782383419689115</v>
      </c>
      <c r="Y10" s="84">
        <v>9.3782383419689115</v>
      </c>
      <c r="AA10" s="42">
        <f t="shared" si="0"/>
        <v>0.94818652849740936</v>
      </c>
      <c r="AB10" s="42">
        <f t="shared" si="1"/>
        <v>0.94818652849740936</v>
      </c>
      <c r="AC10" s="42">
        <f t="shared" si="2"/>
        <v>0.94818652849740936</v>
      </c>
      <c r="AD10" s="42">
        <f t="shared" si="3"/>
        <v>0.91537132987910186</v>
      </c>
      <c r="AE10" s="42">
        <f t="shared" si="4"/>
        <v>0.87046632124352319</v>
      </c>
      <c r="AF10" s="42">
        <f t="shared" si="5"/>
        <v>0.93782383419689119</v>
      </c>
      <c r="AG10" s="42">
        <f t="shared" si="6"/>
        <v>0.93782383419689119</v>
      </c>
    </row>
    <row r="11" spans="1:33" s="42" customFormat="1" ht="47.25" x14ac:dyDescent="0.25">
      <c r="A11" s="44">
        <v>6</v>
      </c>
      <c r="B11" s="44" t="s">
        <v>546</v>
      </c>
      <c r="C11" s="44" t="s">
        <v>547</v>
      </c>
      <c r="D11" s="44">
        <v>3819005744</v>
      </c>
      <c r="E11" s="84">
        <v>80.150000000000006</v>
      </c>
      <c r="F11" s="84">
        <v>26.25</v>
      </c>
      <c r="G11" s="84">
        <v>8.25</v>
      </c>
      <c r="H11" s="84">
        <v>10</v>
      </c>
      <c r="I11" s="84">
        <v>3</v>
      </c>
      <c r="J11" s="84">
        <v>5</v>
      </c>
      <c r="K11" s="84">
        <v>13.5</v>
      </c>
      <c r="L11" s="84">
        <v>6</v>
      </c>
      <c r="M11" s="84">
        <v>5</v>
      </c>
      <c r="N11" s="84">
        <v>0</v>
      </c>
      <c r="O11" s="84">
        <v>0</v>
      </c>
      <c r="P11" s="84">
        <v>2.5</v>
      </c>
      <c r="Q11" s="84">
        <v>0</v>
      </c>
      <c r="R11" s="84">
        <v>0</v>
      </c>
      <c r="S11" s="84">
        <v>17.600000000000001</v>
      </c>
      <c r="T11" s="84">
        <v>8.8000000000000007</v>
      </c>
      <c r="U11" s="84">
        <v>8.8000000000000007</v>
      </c>
      <c r="V11" s="84">
        <v>22.800000000000004</v>
      </c>
      <c r="W11" s="84">
        <v>5.6000000000000005</v>
      </c>
      <c r="X11" s="84">
        <v>8.6666666666666679</v>
      </c>
      <c r="Y11" s="84">
        <v>8.5333333333333332</v>
      </c>
      <c r="AA11" s="42">
        <f t="shared" si="0"/>
        <v>0.88000000000000012</v>
      </c>
      <c r="AB11" s="42">
        <f t="shared" si="1"/>
        <v>0.88000000000000012</v>
      </c>
      <c r="AC11" s="42">
        <f t="shared" si="2"/>
        <v>0.88000000000000012</v>
      </c>
      <c r="AD11" s="42">
        <f t="shared" si="3"/>
        <v>0.76000000000000012</v>
      </c>
      <c r="AE11" s="42">
        <f t="shared" si="4"/>
        <v>0.56000000000000005</v>
      </c>
      <c r="AF11" s="42">
        <f t="shared" si="5"/>
        <v>0.86666666666666681</v>
      </c>
      <c r="AG11" s="42">
        <f t="shared" si="6"/>
        <v>0.85333333333333328</v>
      </c>
    </row>
    <row r="12" spans="1:33" s="42" customFormat="1" ht="47.25" x14ac:dyDescent="0.25">
      <c r="A12" s="44">
        <v>7</v>
      </c>
      <c r="B12" s="44" t="s">
        <v>1472</v>
      </c>
      <c r="C12" s="44" t="s">
        <v>1473</v>
      </c>
      <c r="D12" s="44">
        <v>3819009354</v>
      </c>
      <c r="E12" s="84">
        <v>88.057142857142864</v>
      </c>
      <c r="F12" s="84">
        <v>23.7</v>
      </c>
      <c r="G12" s="84">
        <v>7.7</v>
      </c>
      <c r="H12" s="84">
        <v>8</v>
      </c>
      <c r="I12" s="84">
        <v>3</v>
      </c>
      <c r="J12" s="84">
        <v>5</v>
      </c>
      <c r="K12" s="84">
        <v>15</v>
      </c>
      <c r="L12" s="84">
        <v>7</v>
      </c>
      <c r="M12" s="84">
        <v>5</v>
      </c>
      <c r="N12" s="84">
        <v>2</v>
      </c>
      <c r="O12" s="84">
        <v>0</v>
      </c>
      <c r="P12" s="84">
        <v>0</v>
      </c>
      <c r="Q12" s="84">
        <v>1</v>
      </c>
      <c r="R12" s="84">
        <v>0</v>
      </c>
      <c r="S12" s="84">
        <v>19.75</v>
      </c>
      <c r="T12" s="84">
        <v>9.9285714285714288</v>
      </c>
      <c r="U12" s="84">
        <v>9.8214285714285712</v>
      </c>
      <c r="V12" s="84">
        <v>29.607142857142861</v>
      </c>
      <c r="W12" s="84">
        <v>9.6785714285714288</v>
      </c>
      <c r="X12" s="84">
        <v>9.9642857142857153</v>
      </c>
      <c r="Y12" s="84">
        <v>9.9642857142857153</v>
      </c>
      <c r="AA12" s="42">
        <f t="shared" si="0"/>
        <v>0.98750000000000004</v>
      </c>
      <c r="AB12" s="42">
        <f t="shared" si="1"/>
        <v>0.99285714285714288</v>
      </c>
      <c r="AC12" s="42">
        <f t="shared" si="2"/>
        <v>0.9821428571428571</v>
      </c>
      <c r="AD12" s="42">
        <f t="shared" si="3"/>
        <v>0.98690476190476195</v>
      </c>
      <c r="AE12" s="42">
        <f t="shared" si="4"/>
        <v>0.96785714285714286</v>
      </c>
      <c r="AF12" s="42">
        <f t="shared" si="5"/>
        <v>0.99642857142857155</v>
      </c>
      <c r="AG12" s="42">
        <f t="shared" si="6"/>
        <v>0.99642857142857155</v>
      </c>
    </row>
    <row r="13" spans="1:33" s="42" customFormat="1" ht="47.25" x14ac:dyDescent="0.25">
      <c r="A13" s="44">
        <v>8</v>
      </c>
      <c r="B13" s="44" t="s">
        <v>1474</v>
      </c>
      <c r="C13" s="44" t="s">
        <v>1475</v>
      </c>
      <c r="D13" s="44">
        <v>3819014788</v>
      </c>
      <c r="E13" s="84">
        <v>97.012500000000003</v>
      </c>
      <c r="F13" s="84">
        <v>30.95</v>
      </c>
      <c r="G13" s="84">
        <v>7.95</v>
      </c>
      <c r="H13" s="84">
        <v>10</v>
      </c>
      <c r="I13" s="84">
        <v>8</v>
      </c>
      <c r="J13" s="84">
        <v>5</v>
      </c>
      <c r="K13" s="84">
        <v>17.5</v>
      </c>
      <c r="L13" s="84">
        <v>6</v>
      </c>
      <c r="M13" s="84">
        <v>9</v>
      </c>
      <c r="N13" s="84">
        <v>0</v>
      </c>
      <c r="O13" s="84">
        <v>0</v>
      </c>
      <c r="P13" s="84">
        <v>2.5</v>
      </c>
      <c r="Q13" s="84">
        <v>0</v>
      </c>
      <c r="R13" s="84">
        <v>0</v>
      </c>
      <c r="S13" s="84">
        <v>19.5625</v>
      </c>
      <c r="T13" s="84">
        <v>9.875</v>
      </c>
      <c r="U13" s="84">
        <v>9.6875</v>
      </c>
      <c r="V13" s="84">
        <v>29</v>
      </c>
      <c r="W13" s="84">
        <v>9.625</v>
      </c>
      <c r="X13" s="84">
        <v>9.6875</v>
      </c>
      <c r="Y13" s="84">
        <v>9.6875</v>
      </c>
      <c r="AA13" s="42">
        <f t="shared" si="0"/>
        <v>0.97812500000000002</v>
      </c>
      <c r="AB13" s="42">
        <f t="shared" si="1"/>
        <v>0.98750000000000004</v>
      </c>
      <c r="AC13" s="42">
        <f t="shared" si="2"/>
        <v>0.96875</v>
      </c>
      <c r="AD13" s="42">
        <f t="shared" si="3"/>
        <v>0.96666666666666667</v>
      </c>
      <c r="AE13" s="42">
        <f t="shared" si="4"/>
        <v>0.96250000000000002</v>
      </c>
      <c r="AF13" s="42">
        <f t="shared" si="5"/>
        <v>0.96875</v>
      </c>
      <c r="AG13" s="42">
        <f t="shared" si="6"/>
        <v>0.96875</v>
      </c>
    </row>
    <row r="14" spans="1:33" s="16" customFormat="1" ht="78.75" x14ac:dyDescent="0.25">
      <c r="A14" s="19">
        <v>9</v>
      </c>
      <c r="B14" s="19" t="s">
        <v>1476</v>
      </c>
      <c r="C14" s="19" t="s">
        <v>1477</v>
      </c>
      <c r="D14" s="19" t="s">
        <v>1478</v>
      </c>
      <c r="E14" s="62">
        <v>96.554500000000019</v>
      </c>
      <c r="F14" s="62">
        <v>21.67</v>
      </c>
      <c r="G14" s="62">
        <v>6.17</v>
      </c>
      <c r="H14" s="62">
        <v>10</v>
      </c>
      <c r="I14" s="62">
        <v>5.5</v>
      </c>
      <c r="J14" s="62">
        <v>0</v>
      </c>
      <c r="K14" s="62">
        <v>28.900000000000002</v>
      </c>
      <c r="L14" s="62">
        <v>8.5</v>
      </c>
      <c r="M14" s="62">
        <v>5.5</v>
      </c>
      <c r="N14" s="62">
        <v>3.6</v>
      </c>
      <c r="O14" s="62">
        <v>0</v>
      </c>
      <c r="P14" s="62">
        <v>4.8000000000000007</v>
      </c>
      <c r="Q14" s="62">
        <v>6</v>
      </c>
      <c r="R14" s="62">
        <v>0.5</v>
      </c>
      <c r="S14" s="62">
        <v>18.584</v>
      </c>
      <c r="T14" s="62">
        <v>9.2765000000000004</v>
      </c>
      <c r="U14" s="62">
        <v>9.3074999999999992</v>
      </c>
      <c r="V14" s="62">
        <v>27.400500000000001</v>
      </c>
      <c r="W14" s="62">
        <v>8.8786000000000005</v>
      </c>
      <c r="X14" s="62">
        <v>9.2687000000000008</v>
      </c>
      <c r="Y14" s="62">
        <v>9.2531999999999996</v>
      </c>
      <c r="AA14" s="42">
        <f t="shared" si="0"/>
        <v>0.92920000000000003</v>
      </c>
      <c r="AB14" s="42">
        <f t="shared" si="1"/>
        <v>0.92765000000000009</v>
      </c>
      <c r="AC14" s="42">
        <f t="shared" si="2"/>
        <v>0.93074999999999997</v>
      </c>
      <c r="AD14" s="42">
        <f t="shared" si="3"/>
        <v>0.91335</v>
      </c>
      <c r="AE14" s="42">
        <f t="shared" si="4"/>
        <v>0.88786000000000009</v>
      </c>
      <c r="AF14" s="42">
        <f t="shared" si="5"/>
        <v>0.92687000000000008</v>
      </c>
      <c r="AG14" s="42">
        <f t="shared" si="6"/>
        <v>0.92531999999999992</v>
      </c>
    </row>
    <row r="15" spans="1:33" s="16" customFormat="1" ht="78.75" x14ac:dyDescent="0.25">
      <c r="A15" s="19">
        <v>10</v>
      </c>
      <c r="B15" s="19" t="s">
        <v>90</v>
      </c>
      <c r="C15" s="19" t="s">
        <v>1479</v>
      </c>
      <c r="D15" s="19" t="s">
        <v>1480</v>
      </c>
      <c r="E15" s="62">
        <v>87.381399999999999</v>
      </c>
      <c r="F15" s="62">
        <v>18.25</v>
      </c>
      <c r="G15" s="62">
        <v>5.75</v>
      </c>
      <c r="H15" s="62">
        <v>10</v>
      </c>
      <c r="I15" s="62">
        <v>2.5</v>
      </c>
      <c r="J15" s="62">
        <v>0</v>
      </c>
      <c r="K15" s="62">
        <v>20.9</v>
      </c>
      <c r="L15" s="62">
        <v>6</v>
      </c>
      <c r="M15" s="62">
        <v>5</v>
      </c>
      <c r="N15" s="62">
        <v>0.2</v>
      </c>
      <c r="O15" s="62">
        <v>0</v>
      </c>
      <c r="P15" s="62">
        <v>2.7</v>
      </c>
      <c r="Q15" s="62">
        <v>7</v>
      </c>
      <c r="R15" s="62">
        <v>0</v>
      </c>
      <c r="S15" s="62">
        <v>19.286200000000001</v>
      </c>
      <c r="T15" s="62">
        <v>9.6188000000000002</v>
      </c>
      <c r="U15" s="62">
        <v>9.6674000000000007</v>
      </c>
      <c r="V15" s="62">
        <v>28.9452</v>
      </c>
      <c r="W15" s="62">
        <v>9.6321999999999992</v>
      </c>
      <c r="X15" s="62">
        <v>9.6321999999999992</v>
      </c>
      <c r="Y15" s="62">
        <v>9.6807999999999996</v>
      </c>
      <c r="AA15" s="42">
        <f t="shared" si="0"/>
        <v>0.96431</v>
      </c>
      <c r="AB15" s="42">
        <f t="shared" si="1"/>
        <v>0.96188000000000007</v>
      </c>
      <c r="AC15" s="42">
        <f t="shared" si="2"/>
        <v>0.96674000000000004</v>
      </c>
      <c r="AD15" s="42">
        <f t="shared" si="3"/>
        <v>0.96484000000000003</v>
      </c>
      <c r="AE15" s="42">
        <f t="shared" si="4"/>
        <v>0.96321999999999997</v>
      </c>
      <c r="AF15" s="42">
        <f t="shared" si="5"/>
        <v>0.96321999999999997</v>
      </c>
      <c r="AG15" s="42">
        <f t="shared" si="6"/>
        <v>0.96807999999999994</v>
      </c>
    </row>
    <row r="16" spans="1:33" s="16" customFormat="1" ht="78.75" x14ac:dyDescent="0.25">
      <c r="A16" s="19">
        <v>11</v>
      </c>
      <c r="B16" s="19" t="s">
        <v>1481</v>
      </c>
      <c r="C16" s="19" t="s">
        <v>1482</v>
      </c>
      <c r="D16" s="19" t="s">
        <v>1483</v>
      </c>
      <c r="E16" s="62">
        <v>92.65870000000001</v>
      </c>
      <c r="F16" s="62">
        <v>17.95</v>
      </c>
      <c r="G16" s="62">
        <v>6.45</v>
      </c>
      <c r="H16" s="62">
        <v>9</v>
      </c>
      <c r="I16" s="62">
        <v>2.5</v>
      </c>
      <c r="J16" s="62">
        <v>0</v>
      </c>
      <c r="K16" s="62">
        <v>31.85</v>
      </c>
      <c r="L16" s="62">
        <v>6</v>
      </c>
      <c r="M16" s="62">
        <v>7.5</v>
      </c>
      <c r="N16" s="62">
        <v>5</v>
      </c>
      <c r="O16" s="62">
        <v>0</v>
      </c>
      <c r="P16" s="62">
        <v>3.6000000000000005</v>
      </c>
      <c r="Q16" s="62">
        <v>6</v>
      </c>
      <c r="R16" s="62">
        <v>3.75</v>
      </c>
      <c r="S16" s="62">
        <v>17.262</v>
      </c>
      <c r="T16" s="62">
        <v>8.5866000000000007</v>
      </c>
      <c r="U16" s="62">
        <v>8.6753999999999998</v>
      </c>
      <c r="V16" s="62">
        <v>25.596700000000006</v>
      </c>
      <c r="W16" s="62">
        <v>8.1659000000000006</v>
      </c>
      <c r="X16" s="62">
        <v>8.6681000000000008</v>
      </c>
      <c r="Y16" s="62">
        <v>8.7627000000000006</v>
      </c>
      <c r="AA16" s="42">
        <f t="shared" si="0"/>
        <v>0.86309999999999998</v>
      </c>
      <c r="AB16" s="42">
        <f t="shared" si="1"/>
        <v>0.85866000000000009</v>
      </c>
      <c r="AC16" s="42">
        <f t="shared" si="2"/>
        <v>0.86753999999999998</v>
      </c>
      <c r="AD16" s="42">
        <f t="shared" si="3"/>
        <v>0.85322333333333356</v>
      </c>
      <c r="AE16" s="42">
        <f t="shared" si="4"/>
        <v>0.81659000000000004</v>
      </c>
      <c r="AF16" s="42">
        <f t="shared" si="5"/>
        <v>0.86681000000000008</v>
      </c>
      <c r="AG16" s="42">
        <f t="shared" si="6"/>
        <v>0.8762700000000001</v>
      </c>
    </row>
    <row r="17" spans="1:33" s="16" customFormat="1" ht="78.75" x14ac:dyDescent="0.25">
      <c r="A17" s="19">
        <v>12</v>
      </c>
      <c r="B17" s="19" t="s">
        <v>1484</v>
      </c>
      <c r="C17" s="19" t="s">
        <v>1485</v>
      </c>
      <c r="D17" s="19" t="s">
        <v>1486</v>
      </c>
      <c r="E17" s="62">
        <v>86.628</v>
      </c>
      <c r="F17" s="62">
        <v>15.7</v>
      </c>
      <c r="G17" s="62">
        <v>6.2</v>
      </c>
      <c r="H17" s="62">
        <v>8</v>
      </c>
      <c r="I17" s="62">
        <v>1.5</v>
      </c>
      <c r="J17" s="62">
        <v>0</v>
      </c>
      <c r="K17" s="62">
        <v>28.25</v>
      </c>
      <c r="L17" s="62">
        <v>7.5</v>
      </c>
      <c r="M17" s="62">
        <v>5</v>
      </c>
      <c r="N17" s="62">
        <v>1.2</v>
      </c>
      <c r="O17" s="62">
        <v>0</v>
      </c>
      <c r="P17" s="62">
        <v>5.3000000000000007</v>
      </c>
      <c r="Q17" s="62">
        <v>7</v>
      </c>
      <c r="R17" s="62">
        <v>2.25</v>
      </c>
      <c r="S17" s="62">
        <v>17.365099999999998</v>
      </c>
      <c r="T17" s="62">
        <v>8.6644000000000005</v>
      </c>
      <c r="U17" s="62">
        <v>8.7006999999999994</v>
      </c>
      <c r="V17" s="62">
        <v>25.312899999999999</v>
      </c>
      <c r="W17" s="62">
        <v>7.8662000000000001</v>
      </c>
      <c r="X17" s="62">
        <v>8.5760000000000005</v>
      </c>
      <c r="Y17" s="62">
        <v>8.8706999999999994</v>
      </c>
      <c r="AA17" s="42">
        <f t="shared" si="0"/>
        <v>0.868255</v>
      </c>
      <c r="AB17" s="42">
        <f t="shared" si="1"/>
        <v>0.8664400000000001</v>
      </c>
      <c r="AC17" s="42">
        <f t="shared" si="2"/>
        <v>0.8700699999999999</v>
      </c>
      <c r="AD17" s="42">
        <f t="shared" si="3"/>
        <v>0.84376333333333331</v>
      </c>
      <c r="AE17" s="42">
        <f t="shared" si="4"/>
        <v>0.78661999999999999</v>
      </c>
      <c r="AF17" s="42">
        <f t="shared" si="5"/>
        <v>0.85760000000000003</v>
      </c>
      <c r="AG17" s="42">
        <f t="shared" si="6"/>
        <v>0.88706999999999991</v>
      </c>
    </row>
    <row r="18" spans="1:33" s="42" customFormat="1" ht="47.25" x14ac:dyDescent="0.25">
      <c r="A18" s="44">
        <v>13</v>
      </c>
      <c r="B18" s="44" t="s">
        <v>1487</v>
      </c>
      <c r="C18" s="44" t="s">
        <v>1488</v>
      </c>
      <c r="D18" s="44">
        <v>3819009040</v>
      </c>
      <c r="E18" s="84">
        <v>91.838775510204073</v>
      </c>
      <c r="F18" s="84">
        <v>22.4</v>
      </c>
      <c r="G18" s="84">
        <v>7.4</v>
      </c>
      <c r="H18" s="84">
        <v>7</v>
      </c>
      <c r="I18" s="84">
        <v>3</v>
      </c>
      <c r="J18" s="84">
        <v>5</v>
      </c>
      <c r="K18" s="84">
        <v>20</v>
      </c>
      <c r="L18" s="84">
        <v>7</v>
      </c>
      <c r="M18" s="84">
        <v>3</v>
      </c>
      <c r="N18" s="84">
        <v>5</v>
      </c>
      <c r="O18" s="84">
        <v>0</v>
      </c>
      <c r="P18" s="84">
        <v>0</v>
      </c>
      <c r="Q18" s="84">
        <v>1</v>
      </c>
      <c r="R18" s="84">
        <v>4</v>
      </c>
      <c r="S18" s="84">
        <v>19.795918367346939</v>
      </c>
      <c r="T18" s="84">
        <v>9.8979591836734695</v>
      </c>
      <c r="U18" s="84">
        <v>9.8979591836734695</v>
      </c>
      <c r="V18" s="84">
        <v>29.642857142857146</v>
      </c>
      <c r="W18" s="84">
        <v>9.7448979591836746</v>
      </c>
      <c r="X18" s="84">
        <v>9.9489795918367356</v>
      </c>
      <c r="Y18" s="84">
        <v>9.9489795918367356</v>
      </c>
      <c r="AA18" s="42">
        <f t="shared" si="0"/>
        <v>0.98979591836734693</v>
      </c>
      <c r="AB18" s="42">
        <f t="shared" si="1"/>
        <v>0.98979591836734693</v>
      </c>
      <c r="AC18" s="42">
        <f t="shared" si="2"/>
        <v>0.98979591836734693</v>
      </c>
      <c r="AD18" s="42">
        <f t="shared" si="3"/>
        <v>0.98809523809523814</v>
      </c>
      <c r="AE18" s="42">
        <f t="shared" si="4"/>
        <v>0.97448979591836749</v>
      </c>
      <c r="AF18" s="42">
        <f t="shared" si="5"/>
        <v>0.99489795918367352</v>
      </c>
      <c r="AG18" s="42">
        <f t="shared" si="6"/>
        <v>0.99489795918367352</v>
      </c>
    </row>
    <row r="19" spans="1:33" s="42" customFormat="1" ht="47.25" x14ac:dyDescent="0.25">
      <c r="A19" s="44">
        <v>14</v>
      </c>
      <c r="B19" s="44" t="s">
        <v>1489</v>
      </c>
      <c r="C19" s="44" t="s">
        <v>1490</v>
      </c>
      <c r="D19" s="44">
        <v>3819009241</v>
      </c>
      <c r="E19" s="84">
        <v>85.341463414634148</v>
      </c>
      <c r="F19" s="84">
        <v>28</v>
      </c>
      <c r="G19" s="84">
        <v>6.9999999999999991</v>
      </c>
      <c r="H19" s="84">
        <v>10</v>
      </c>
      <c r="I19" s="84">
        <v>6</v>
      </c>
      <c r="J19" s="84">
        <v>5</v>
      </c>
      <c r="K19" s="84">
        <v>11</v>
      </c>
      <c r="L19" s="84">
        <v>7</v>
      </c>
      <c r="M19" s="84">
        <v>4</v>
      </c>
      <c r="N19" s="84">
        <v>0</v>
      </c>
      <c r="O19" s="84">
        <v>0</v>
      </c>
      <c r="P19" s="84">
        <v>0</v>
      </c>
      <c r="Q19" s="84">
        <v>0</v>
      </c>
      <c r="R19" s="84">
        <v>0</v>
      </c>
      <c r="S19" s="84">
        <v>18.902439024390244</v>
      </c>
      <c r="T19" s="84">
        <v>9.3902439024390247</v>
      </c>
      <c r="U19" s="84">
        <v>9.5121951219512191</v>
      </c>
      <c r="V19" s="84">
        <v>27.439024390243901</v>
      </c>
      <c r="W19" s="84">
        <v>8.6585365853658534</v>
      </c>
      <c r="X19" s="84">
        <v>9.3902439024390247</v>
      </c>
      <c r="Y19" s="84">
        <v>9.3902439024390247</v>
      </c>
      <c r="AA19" s="42">
        <f t="shared" si="0"/>
        <v>0.94512195121951215</v>
      </c>
      <c r="AB19" s="42">
        <f t="shared" si="1"/>
        <v>0.9390243902439025</v>
      </c>
      <c r="AC19" s="42">
        <f t="shared" si="2"/>
        <v>0.95121951219512191</v>
      </c>
      <c r="AD19" s="42">
        <f t="shared" si="3"/>
        <v>0.91463414634146345</v>
      </c>
      <c r="AE19" s="42">
        <f t="shared" si="4"/>
        <v>0.86585365853658536</v>
      </c>
      <c r="AF19" s="42">
        <f t="shared" si="5"/>
        <v>0.9390243902439025</v>
      </c>
      <c r="AG19" s="42">
        <f t="shared" si="6"/>
        <v>0.9390243902439025</v>
      </c>
    </row>
    <row r="20" spans="1:33" s="42" customFormat="1" ht="47.25" x14ac:dyDescent="0.25">
      <c r="A20" s="44">
        <v>15</v>
      </c>
      <c r="B20" s="44" t="s">
        <v>1491</v>
      </c>
      <c r="C20" s="44" t="s">
        <v>1492</v>
      </c>
      <c r="D20" s="44">
        <v>3819009266</v>
      </c>
      <c r="E20" s="84">
        <v>92.483333333333334</v>
      </c>
      <c r="F20" s="84">
        <v>33.15</v>
      </c>
      <c r="G20" s="84">
        <v>8.15</v>
      </c>
      <c r="H20" s="84">
        <v>10</v>
      </c>
      <c r="I20" s="84">
        <v>6</v>
      </c>
      <c r="J20" s="84">
        <v>9</v>
      </c>
      <c r="K20" s="84">
        <v>11</v>
      </c>
      <c r="L20" s="84">
        <v>6</v>
      </c>
      <c r="M20" s="84">
        <v>5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20</v>
      </c>
      <c r="T20" s="84">
        <v>10</v>
      </c>
      <c r="U20" s="84">
        <v>10</v>
      </c>
      <c r="V20" s="84">
        <v>28.333333333333332</v>
      </c>
      <c r="W20" s="84">
        <v>8.8095238095238102</v>
      </c>
      <c r="X20" s="84">
        <v>9.8809523809523814</v>
      </c>
      <c r="Y20" s="84">
        <v>9.6428571428571423</v>
      </c>
      <c r="AA20" s="42">
        <f t="shared" si="0"/>
        <v>1</v>
      </c>
      <c r="AB20" s="42">
        <f t="shared" si="1"/>
        <v>1</v>
      </c>
      <c r="AC20" s="42">
        <f t="shared" si="2"/>
        <v>1</v>
      </c>
      <c r="AD20" s="42">
        <f t="shared" si="3"/>
        <v>0.94444444444444431</v>
      </c>
      <c r="AE20" s="42">
        <f t="shared" si="4"/>
        <v>0.88095238095238104</v>
      </c>
      <c r="AF20" s="42">
        <f t="shared" si="5"/>
        <v>0.98809523809523814</v>
      </c>
      <c r="AG20" s="42">
        <f t="shared" si="6"/>
        <v>0.96428571428571419</v>
      </c>
    </row>
    <row r="21" spans="1:33" s="42" customFormat="1" ht="47.25" x14ac:dyDescent="0.25">
      <c r="A21" s="44">
        <v>16</v>
      </c>
      <c r="B21" s="44" t="s">
        <v>1493</v>
      </c>
      <c r="C21" s="44" t="s">
        <v>1494</v>
      </c>
      <c r="D21" s="44">
        <v>3851007707</v>
      </c>
      <c r="E21" s="84">
        <v>91.553191489361694</v>
      </c>
      <c r="F21" s="84">
        <v>26.5</v>
      </c>
      <c r="G21" s="84">
        <v>8.5</v>
      </c>
      <c r="H21" s="84">
        <v>10</v>
      </c>
      <c r="I21" s="84">
        <v>3</v>
      </c>
      <c r="J21" s="84">
        <v>5</v>
      </c>
      <c r="K21" s="84">
        <v>17.5</v>
      </c>
      <c r="L21" s="84">
        <v>7</v>
      </c>
      <c r="M21" s="84">
        <v>5</v>
      </c>
      <c r="N21" s="84">
        <v>2</v>
      </c>
      <c r="O21" s="84">
        <v>0</v>
      </c>
      <c r="P21" s="84">
        <v>2.5</v>
      </c>
      <c r="Q21" s="84">
        <v>1</v>
      </c>
      <c r="R21" s="84">
        <v>0</v>
      </c>
      <c r="S21" s="84">
        <v>19.468085106382979</v>
      </c>
      <c r="T21" s="84">
        <v>9.787234042553191</v>
      </c>
      <c r="U21" s="84">
        <v>9.6808510638297882</v>
      </c>
      <c r="V21" s="84">
        <v>28.085106382978722</v>
      </c>
      <c r="W21" s="84">
        <v>8.9361702127659566</v>
      </c>
      <c r="X21" s="84">
        <v>9.5744680851063837</v>
      </c>
      <c r="Y21" s="84">
        <v>9.5744680851063837</v>
      </c>
      <c r="AA21" s="42">
        <f t="shared" si="0"/>
        <v>0.97340425531914898</v>
      </c>
      <c r="AB21" s="42">
        <f t="shared" si="1"/>
        <v>0.97872340425531912</v>
      </c>
      <c r="AC21" s="42">
        <f t="shared" si="2"/>
        <v>0.96808510638297884</v>
      </c>
      <c r="AD21" s="42">
        <f t="shared" si="3"/>
        <v>0.93617021276595747</v>
      </c>
      <c r="AE21" s="42">
        <f t="shared" si="4"/>
        <v>0.8936170212765957</v>
      </c>
      <c r="AF21" s="42">
        <f t="shared" si="5"/>
        <v>0.95744680851063835</v>
      </c>
      <c r="AG21" s="42">
        <f t="shared" si="6"/>
        <v>0.95744680851063835</v>
      </c>
    </row>
    <row r="22" spans="1:33" s="42" customFormat="1" ht="47.25" x14ac:dyDescent="0.25">
      <c r="A22" s="44">
        <v>17</v>
      </c>
      <c r="B22" s="44" t="s">
        <v>1495</v>
      </c>
      <c r="C22" s="44" t="s">
        <v>1496</v>
      </c>
      <c r="D22" s="44">
        <v>3819020799</v>
      </c>
      <c r="E22" s="84">
        <v>85.056870229007643</v>
      </c>
      <c r="F22" s="84">
        <v>24.95</v>
      </c>
      <c r="G22" s="84">
        <v>6.95</v>
      </c>
      <c r="H22" s="84">
        <v>10</v>
      </c>
      <c r="I22" s="84">
        <v>3</v>
      </c>
      <c r="J22" s="84">
        <v>5</v>
      </c>
      <c r="K22" s="84">
        <v>14</v>
      </c>
      <c r="L22" s="84">
        <v>7</v>
      </c>
      <c r="M22" s="84">
        <v>4</v>
      </c>
      <c r="N22" s="84">
        <v>2</v>
      </c>
      <c r="O22" s="84">
        <v>0</v>
      </c>
      <c r="P22" s="84">
        <v>0</v>
      </c>
      <c r="Q22" s="84">
        <v>1</v>
      </c>
      <c r="R22" s="84">
        <v>0</v>
      </c>
      <c r="S22" s="84">
        <v>19.083969465648856</v>
      </c>
      <c r="T22" s="84">
        <v>9.5419847328244281</v>
      </c>
      <c r="U22" s="84">
        <v>9.5419847328244281</v>
      </c>
      <c r="V22" s="84">
        <v>27.022900763358781</v>
      </c>
      <c r="W22" s="84">
        <v>9.5419847328244281</v>
      </c>
      <c r="X22" s="84">
        <v>9.5419847328244281</v>
      </c>
      <c r="Y22" s="84">
        <v>7.9389312977099236</v>
      </c>
      <c r="AA22" s="42">
        <f t="shared" si="0"/>
        <v>0.95419847328244278</v>
      </c>
      <c r="AB22" s="42">
        <f t="shared" si="1"/>
        <v>0.95419847328244278</v>
      </c>
      <c r="AC22" s="42">
        <f t="shared" si="2"/>
        <v>0.95419847328244278</v>
      </c>
      <c r="AD22" s="42">
        <f t="shared" si="3"/>
        <v>0.9007633587786259</v>
      </c>
      <c r="AE22" s="42">
        <f t="shared" si="4"/>
        <v>0.95419847328244278</v>
      </c>
      <c r="AF22" s="42">
        <f t="shared" si="5"/>
        <v>0.95419847328244278</v>
      </c>
      <c r="AG22" s="42">
        <f t="shared" si="6"/>
        <v>0.79389312977099236</v>
      </c>
    </row>
    <row r="23" spans="1:33" s="42" customFormat="1" ht="47.25" x14ac:dyDescent="0.25">
      <c r="A23" s="44">
        <v>18</v>
      </c>
      <c r="B23" s="44" t="s">
        <v>1497</v>
      </c>
      <c r="C23" s="44" t="s">
        <v>1498</v>
      </c>
      <c r="D23" s="44">
        <v>3819009107</v>
      </c>
      <c r="E23" s="84">
        <v>97.245287958115171</v>
      </c>
      <c r="F23" s="84">
        <v>29.35</v>
      </c>
      <c r="G23" s="84">
        <v>8.35</v>
      </c>
      <c r="H23" s="84">
        <v>10</v>
      </c>
      <c r="I23" s="84">
        <v>5</v>
      </c>
      <c r="J23" s="84">
        <v>6</v>
      </c>
      <c r="K23" s="84">
        <v>18</v>
      </c>
      <c r="L23" s="84">
        <v>7</v>
      </c>
      <c r="M23" s="84">
        <v>8</v>
      </c>
      <c r="N23" s="84">
        <v>2</v>
      </c>
      <c r="O23" s="84">
        <v>0</v>
      </c>
      <c r="P23" s="84">
        <v>0</v>
      </c>
      <c r="Q23" s="84">
        <v>1</v>
      </c>
      <c r="R23" s="84">
        <v>0</v>
      </c>
      <c r="S23" s="84">
        <v>20</v>
      </c>
      <c r="T23" s="84">
        <v>10</v>
      </c>
      <c r="U23" s="84">
        <v>10</v>
      </c>
      <c r="V23" s="84">
        <v>29.895287958115183</v>
      </c>
      <c r="W23" s="84">
        <v>9.8952879581151834</v>
      </c>
      <c r="X23" s="84">
        <v>10</v>
      </c>
      <c r="Y23" s="84">
        <v>10</v>
      </c>
      <c r="AA23" s="42">
        <f t="shared" si="0"/>
        <v>1</v>
      </c>
      <c r="AB23" s="42">
        <f t="shared" si="1"/>
        <v>1</v>
      </c>
      <c r="AC23" s="42">
        <f t="shared" si="2"/>
        <v>1</v>
      </c>
      <c r="AD23" s="42">
        <f t="shared" si="3"/>
        <v>0.99650959860383947</v>
      </c>
      <c r="AE23" s="42">
        <f t="shared" si="4"/>
        <v>0.98952879581151831</v>
      </c>
      <c r="AF23" s="42">
        <f t="shared" si="5"/>
        <v>1</v>
      </c>
      <c r="AG23" s="42">
        <f t="shared" si="6"/>
        <v>1</v>
      </c>
    </row>
    <row r="24" spans="1:33" s="42" customFormat="1" ht="47.25" x14ac:dyDescent="0.25">
      <c r="A24" s="44">
        <v>19</v>
      </c>
      <c r="B24" s="44" t="s">
        <v>1499</v>
      </c>
      <c r="C24" s="44" t="s">
        <v>1500</v>
      </c>
      <c r="D24" s="44">
        <v>3819009555</v>
      </c>
      <c r="E24" s="84">
        <v>99.966666666666669</v>
      </c>
      <c r="F24" s="84">
        <v>25.8</v>
      </c>
      <c r="G24" s="84">
        <v>6.8</v>
      </c>
      <c r="H24" s="84">
        <v>10</v>
      </c>
      <c r="I24" s="84">
        <v>3</v>
      </c>
      <c r="J24" s="84">
        <v>6</v>
      </c>
      <c r="K24" s="84">
        <v>24.5</v>
      </c>
      <c r="L24" s="84">
        <v>7</v>
      </c>
      <c r="M24" s="84">
        <v>5</v>
      </c>
      <c r="N24" s="84">
        <v>5</v>
      </c>
      <c r="O24" s="84">
        <v>2.5</v>
      </c>
      <c r="P24" s="84">
        <v>0</v>
      </c>
      <c r="Q24" s="84">
        <v>1</v>
      </c>
      <c r="R24" s="84">
        <v>4</v>
      </c>
      <c r="S24" s="84">
        <v>20</v>
      </c>
      <c r="T24" s="84">
        <v>10</v>
      </c>
      <c r="U24" s="84">
        <v>10</v>
      </c>
      <c r="V24" s="84">
        <v>29.666666666666668</v>
      </c>
      <c r="W24" s="84">
        <v>9.7777777777777768</v>
      </c>
      <c r="X24" s="84">
        <v>10</v>
      </c>
      <c r="Y24" s="84">
        <v>9.8888888888888893</v>
      </c>
      <c r="AA24" s="42">
        <f t="shared" si="0"/>
        <v>1</v>
      </c>
      <c r="AB24" s="42">
        <f t="shared" si="1"/>
        <v>1</v>
      </c>
      <c r="AC24" s="42">
        <f t="shared" si="2"/>
        <v>1</v>
      </c>
      <c r="AD24" s="42">
        <f t="shared" si="3"/>
        <v>0.98888888888888893</v>
      </c>
      <c r="AE24" s="42">
        <f t="shared" si="4"/>
        <v>0.97777777777777763</v>
      </c>
      <c r="AF24" s="42">
        <f t="shared" si="5"/>
        <v>1</v>
      </c>
      <c r="AG24" s="42">
        <f t="shared" si="6"/>
        <v>0.98888888888888893</v>
      </c>
    </row>
    <row r="25" spans="1:33" s="42" customFormat="1" ht="47.25" x14ac:dyDescent="0.25">
      <c r="A25" s="44">
        <v>20</v>
      </c>
      <c r="B25" s="44" t="s">
        <v>1501</v>
      </c>
      <c r="C25" s="44" t="s">
        <v>1502</v>
      </c>
      <c r="D25" s="44">
        <v>3819009322</v>
      </c>
      <c r="E25" s="84">
        <v>88.001162790697677</v>
      </c>
      <c r="F25" s="84">
        <v>23.35</v>
      </c>
      <c r="G25" s="84">
        <v>7.35</v>
      </c>
      <c r="H25" s="84">
        <v>8</v>
      </c>
      <c r="I25" s="84">
        <v>3</v>
      </c>
      <c r="J25" s="84">
        <v>5</v>
      </c>
      <c r="K25" s="84">
        <v>20</v>
      </c>
      <c r="L25" s="84">
        <v>7</v>
      </c>
      <c r="M25" s="84">
        <v>5</v>
      </c>
      <c r="N25" s="84">
        <v>2</v>
      </c>
      <c r="O25" s="84">
        <v>0</v>
      </c>
      <c r="P25" s="84">
        <v>5</v>
      </c>
      <c r="Q25" s="84">
        <v>1</v>
      </c>
      <c r="R25" s="84">
        <v>0</v>
      </c>
      <c r="S25" s="84">
        <v>19.116279069767444</v>
      </c>
      <c r="T25" s="84">
        <v>9.5348837209302335</v>
      </c>
      <c r="U25" s="84">
        <v>9.5813953488372086</v>
      </c>
      <c r="V25" s="84">
        <v>25.534883720930232</v>
      </c>
      <c r="W25" s="84">
        <v>7.0232558139534884</v>
      </c>
      <c r="X25" s="84">
        <v>9.3953488372093013</v>
      </c>
      <c r="Y25" s="84">
        <v>9.1162790697674421</v>
      </c>
      <c r="AA25" s="42">
        <f t="shared" si="0"/>
        <v>0.95581395348837206</v>
      </c>
      <c r="AB25" s="42">
        <f t="shared" si="1"/>
        <v>0.9534883720930234</v>
      </c>
      <c r="AC25" s="42">
        <f t="shared" si="2"/>
        <v>0.95813953488372083</v>
      </c>
      <c r="AD25" s="42">
        <f t="shared" si="3"/>
        <v>0.85116279069767442</v>
      </c>
      <c r="AE25" s="42">
        <f t="shared" si="4"/>
        <v>0.70232558139534884</v>
      </c>
      <c r="AF25" s="42">
        <f t="shared" si="5"/>
        <v>0.93953488372093008</v>
      </c>
      <c r="AG25" s="42">
        <f t="shared" si="6"/>
        <v>0.91162790697674423</v>
      </c>
    </row>
    <row r="26" spans="1:33" s="42" customFormat="1" ht="47.25" x14ac:dyDescent="0.25">
      <c r="A26" s="44">
        <v>21</v>
      </c>
      <c r="B26" s="44" t="s">
        <v>1503</v>
      </c>
      <c r="C26" s="44" t="s">
        <v>1504</v>
      </c>
      <c r="D26" s="44">
        <v>3819009393</v>
      </c>
      <c r="E26" s="84">
        <v>85.002747252747255</v>
      </c>
      <c r="F26" s="84">
        <v>24.75</v>
      </c>
      <c r="G26" s="84">
        <v>7.75</v>
      </c>
      <c r="H26" s="84">
        <v>9</v>
      </c>
      <c r="I26" s="84">
        <v>3</v>
      </c>
      <c r="J26" s="84">
        <v>5</v>
      </c>
      <c r="K26" s="84">
        <v>13</v>
      </c>
      <c r="L26" s="84">
        <v>6</v>
      </c>
      <c r="M26" s="84">
        <v>6</v>
      </c>
      <c r="N26" s="84">
        <v>0</v>
      </c>
      <c r="O26" s="84">
        <v>0</v>
      </c>
      <c r="P26" s="84">
        <v>0</v>
      </c>
      <c r="Q26" s="84">
        <v>1</v>
      </c>
      <c r="R26" s="84">
        <v>0</v>
      </c>
      <c r="S26" s="84">
        <v>19.890109890109891</v>
      </c>
      <c r="T26" s="84">
        <v>10</v>
      </c>
      <c r="U26" s="84">
        <v>9.8901098901098905</v>
      </c>
      <c r="V26" s="84">
        <v>27.362637362637365</v>
      </c>
      <c r="W26" s="84">
        <v>8.1318681318681314</v>
      </c>
      <c r="X26" s="84">
        <v>9.4505494505494507</v>
      </c>
      <c r="Y26" s="84">
        <v>9.7802197802197792</v>
      </c>
      <c r="AA26" s="42">
        <f t="shared" si="0"/>
        <v>0.99450549450549453</v>
      </c>
      <c r="AB26" s="42">
        <f t="shared" si="1"/>
        <v>1</v>
      </c>
      <c r="AC26" s="42">
        <f t="shared" si="2"/>
        <v>0.98901098901098905</v>
      </c>
      <c r="AD26" s="42">
        <f t="shared" si="3"/>
        <v>0.91208791208791207</v>
      </c>
      <c r="AE26" s="42">
        <f t="shared" si="4"/>
        <v>0.81318681318681318</v>
      </c>
      <c r="AF26" s="42">
        <f t="shared" si="5"/>
        <v>0.94505494505494503</v>
      </c>
      <c r="AG26" s="42">
        <f t="shared" si="6"/>
        <v>0.97802197802197788</v>
      </c>
    </row>
    <row r="27" spans="1:33" s="42" customFormat="1" ht="47.25" x14ac:dyDescent="0.25">
      <c r="A27" s="44">
        <v>22</v>
      </c>
      <c r="B27" s="44" t="s">
        <v>1505</v>
      </c>
      <c r="C27" s="44" t="s">
        <v>1506</v>
      </c>
      <c r="D27" s="44">
        <v>3819009202</v>
      </c>
      <c r="E27" s="84">
        <v>79.89411764705882</v>
      </c>
      <c r="F27" s="84">
        <v>19.100000000000001</v>
      </c>
      <c r="G27" s="84">
        <v>7.1</v>
      </c>
      <c r="H27" s="84">
        <v>4</v>
      </c>
      <c r="I27" s="84">
        <v>3</v>
      </c>
      <c r="J27" s="84">
        <v>5</v>
      </c>
      <c r="K27" s="84">
        <v>15.5</v>
      </c>
      <c r="L27" s="84">
        <v>6</v>
      </c>
      <c r="M27" s="84">
        <v>7</v>
      </c>
      <c r="N27" s="84">
        <v>0</v>
      </c>
      <c r="O27" s="84">
        <v>0</v>
      </c>
      <c r="P27" s="84">
        <v>2.5</v>
      </c>
      <c r="Q27" s="84">
        <v>0</v>
      </c>
      <c r="R27" s="84">
        <v>0</v>
      </c>
      <c r="S27" s="84">
        <v>18.431372549019606</v>
      </c>
      <c r="T27" s="84">
        <v>9.0196078431372548</v>
      </c>
      <c r="U27" s="84">
        <v>9.4117647058823533</v>
      </c>
      <c r="V27" s="84">
        <v>26.862745098039216</v>
      </c>
      <c r="W27" s="84">
        <v>9.0196078431372548</v>
      </c>
      <c r="X27" s="84">
        <v>9.0196078431372548</v>
      </c>
      <c r="Y27" s="84">
        <v>8.8235294117647065</v>
      </c>
      <c r="AA27" s="42">
        <f t="shared" si="0"/>
        <v>0.92156862745098045</v>
      </c>
      <c r="AB27" s="42">
        <f t="shared" si="1"/>
        <v>0.90196078431372551</v>
      </c>
      <c r="AC27" s="42">
        <f t="shared" si="2"/>
        <v>0.94117647058823528</v>
      </c>
      <c r="AD27" s="42">
        <f t="shared" si="3"/>
        <v>0.89542483660130723</v>
      </c>
      <c r="AE27" s="42">
        <f t="shared" si="4"/>
        <v>0.90196078431372551</v>
      </c>
      <c r="AF27" s="42">
        <f t="shared" si="5"/>
        <v>0.90196078431372551</v>
      </c>
      <c r="AG27" s="42">
        <f t="shared" si="6"/>
        <v>0.88235294117647067</v>
      </c>
    </row>
    <row r="28" spans="1:33" s="42" customFormat="1" ht="47.25" x14ac:dyDescent="0.25">
      <c r="A28" s="44">
        <v>23</v>
      </c>
      <c r="B28" s="44" t="s">
        <v>1507</v>
      </c>
      <c r="C28" s="44" t="s">
        <v>1508</v>
      </c>
      <c r="D28" s="44">
        <v>3819009562</v>
      </c>
      <c r="E28" s="84">
        <v>83.711904761904762</v>
      </c>
      <c r="F28" s="84">
        <v>26.45</v>
      </c>
      <c r="G28" s="84">
        <v>7.45</v>
      </c>
      <c r="H28" s="84">
        <v>9</v>
      </c>
      <c r="I28" s="84">
        <v>5</v>
      </c>
      <c r="J28" s="84">
        <v>5</v>
      </c>
      <c r="K28" s="84">
        <v>10</v>
      </c>
      <c r="L28" s="84">
        <v>6</v>
      </c>
      <c r="M28" s="84">
        <v>4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18.80952380952381</v>
      </c>
      <c r="T28" s="84">
        <v>9.4047619047619051</v>
      </c>
      <c r="U28" s="84">
        <v>9.4047619047619051</v>
      </c>
      <c r="V28" s="84">
        <v>28.452380952380953</v>
      </c>
      <c r="W28" s="84">
        <v>9.3452380952380949</v>
      </c>
      <c r="X28" s="84">
        <v>9.4047619047619051</v>
      </c>
      <c r="Y28" s="84">
        <v>9.7023809523809526</v>
      </c>
      <c r="AA28" s="42">
        <f t="shared" si="0"/>
        <v>0.94047619047619047</v>
      </c>
      <c r="AB28" s="42">
        <f t="shared" si="1"/>
        <v>0.94047619047619047</v>
      </c>
      <c r="AC28" s="42">
        <f t="shared" si="2"/>
        <v>0.94047619047619047</v>
      </c>
      <c r="AD28" s="42">
        <f t="shared" si="3"/>
        <v>0.94841269841269848</v>
      </c>
      <c r="AE28" s="42">
        <f t="shared" si="4"/>
        <v>0.93452380952380953</v>
      </c>
      <c r="AF28" s="42">
        <f t="shared" si="5"/>
        <v>0.94047619047619047</v>
      </c>
      <c r="AG28" s="42">
        <f t="shared" si="6"/>
        <v>0.97023809523809523</v>
      </c>
    </row>
    <row r="29" spans="1:33" s="42" customFormat="1" ht="47.25" x14ac:dyDescent="0.25">
      <c r="A29" s="44">
        <v>24</v>
      </c>
      <c r="B29" s="44" t="s">
        <v>1509</v>
      </c>
      <c r="C29" s="44" t="s">
        <v>1510</v>
      </c>
      <c r="D29" s="44">
        <v>3819009280</v>
      </c>
      <c r="E29" s="84">
        <v>98.258823529411771</v>
      </c>
      <c r="F29" s="84">
        <v>28.7</v>
      </c>
      <c r="G29" s="84">
        <v>7.7</v>
      </c>
      <c r="H29" s="84">
        <v>10</v>
      </c>
      <c r="I29" s="84">
        <v>6</v>
      </c>
      <c r="J29" s="84">
        <v>5</v>
      </c>
      <c r="K29" s="84">
        <v>20</v>
      </c>
      <c r="L29" s="84">
        <v>7</v>
      </c>
      <c r="M29" s="84">
        <v>5</v>
      </c>
      <c r="N29" s="84">
        <v>2</v>
      </c>
      <c r="O29" s="84">
        <v>0</v>
      </c>
      <c r="P29" s="84">
        <v>5</v>
      </c>
      <c r="Q29" s="84">
        <v>1</v>
      </c>
      <c r="R29" s="84">
        <v>0</v>
      </c>
      <c r="S29" s="84">
        <v>19.852941176470587</v>
      </c>
      <c r="T29" s="84">
        <v>9.9264705882352935</v>
      </c>
      <c r="U29" s="84">
        <v>9.9264705882352935</v>
      </c>
      <c r="V29" s="84">
        <v>29.705882352941178</v>
      </c>
      <c r="W29" s="84">
        <v>9.8529411764705888</v>
      </c>
      <c r="X29" s="84">
        <v>9.9264705882352935</v>
      </c>
      <c r="Y29" s="84">
        <v>9.9264705882352935</v>
      </c>
      <c r="AA29" s="42">
        <f t="shared" si="0"/>
        <v>0.99264705882352933</v>
      </c>
      <c r="AB29" s="42">
        <f t="shared" si="1"/>
        <v>0.99264705882352933</v>
      </c>
      <c r="AC29" s="42">
        <f t="shared" si="2"/>
        <v>0.99264705882352933</v>
      </c>
      <c r="AD29" s="42">
        <f t="shared" si="3"/>
        <v>0.99019607843137258</v>
      </c>
      <c r="AE29" s="42">
        <f t="shared" si="4"/>
        <v>0.98529411764705888</v>
      </c>
      <c r="AF29" s="42">
        <f t="shared" si="5"/>
        <v>0.99264705882352933</v>
      </c>
      <c r="AG29" s="42">
        <f t="shared" si="6"/>
        <v>0.99264705882352933</v>
      </c>
    </row>
    <row r="30" spans="1:33" s="42" customFormat="1" ht="47.25" x14ac:dyDescent="0.25">
      <c r="A30" s="44">
        <v>25</v>
      </c>
      <c r="B30" s="44" t="s">
        <v>1511</v>
      </c>
      <c r="C30" s="44" t="s">
        <v>1512</v>
      </c>
      <c r="D30" s="44">
        <v>3819009523</v>
      </c>
      <c r="E30" s="84">
        <v>99.109442724458205</v>
      </c>
      <c r="F30" s="84">
        <v>25.95</v>
      </c>
      <c r="G30" s="84">
        <v>6.95</v>
      </c>
      <c r="H30" s="84">
        <v>10</v>
      </c>
      <c r="I30" s="84">
        <v>4</v>
      </c>
      <c r="J30" s="84">
        <v>5</v>
      </c>
      <c r="K30" s="84">
        <v>23.5</v>
      </c>
      <c r="L30" s="84">
        <v>7</v>
      </c>
      <c r="M30" s="84">
        <v>7</v>
      </c>
      <c r="N30" s="84">
        <v>3</v>
      </c>
      <c r="O30" s="84">
        <v>0</v>
      </c>
      <c r="P30" s="84">
        <v>2.5</v>
      </c>
      <c r="Q30" s="84">
        <v>0</v>
      </c>
      <c r="R30" s="84">
        <v>4</v>
      </c>
      <c r="S30" s="84">
        <v>19.845201238390096</v>
      </c>
      <c r="T30" s="84">
        <v>9.9380804953560382</v>
      </c>
      <c r="U30" s="84">
        <v>9.9071207430340564</v>
      </c>
      <c r="V30" s="84">
        <v>29.814241486068113</v>
      </c>
      <c r="W30" s="84">
        <v>9.9380804953560382</v>
      </c>
      <c r="X30" s="84">
        <v>9.9380804953560382</v>
      </c>
      <c r="Y30" s="84">
        <v>9.9380804953560382</v>
      </c>
      <c r="AA30" s="42">
        <f t="shared" si="0"/>
        <v>0.99226006191950478</v>
      </c>
      <c r="AB30" s="42">
        <f t="shared" si="1"/>
        <v>0.99380804953560387</v>
      </c>
      <c r="AC30" s="42">
        <f t="shared" si="2"/>
        <v>0.99071207430340569</v>
      </c>
      <c r="AD30" s="42">
        <f t="shared" si="3"/>
        <v>0.99380804953560398</v>
      </c>
      <c r="AE30" s="42">
        <f t="shared" si="4"/>
        <v>0.99380804953560387</v>
      </c>
      <c r="AF30" s="42">
        <f t="shared" si="5"/>
        <v>0.99380804953560387</v>
      </c>
      <c r="AG30" s="42">
        <f t="shared" si="6"/>
        <v>0.99380804953560387</v>
      </c>
    </row>
    <row r="31" spans="1:33" s="42" customFormat="1" ht="47.25" x14ac:dyDescent="0.25">
      <c r="A31" s="44">
        <v>26</v>
      </c>
      <c r="B31" s="44" t="s">
        <v>1513</v>
      </c>
      <c r="C31" s="44" t="s">
        <v>1514</v>
      </c>
      <c r="D31" s="44">
        <v>3819009403</v>
      </c>
      <c r="E31" s="84">
        <v>96.676923076923089</v>
      </c>
      <c r="F31" s="84">
        <v>28.6</v>
      </c>
      <c r="G31" s="84">
        <v>7.6</v>
      </c>
      <c r="H31" s="84">
        <v>10</v>
      </c>
      <c r="I31" s="84">
        <v>6</v>
      </c>
      <c r="J31" s="84">
        <v>5</v>
      </c>
      <c r="K31" s="84">
        <v>20</v>
      </c>
      <c r="L31" s="84">
        <v>6</v>
      </c>
      <c r="M31" s="84">
        <v>9</v>
      </c>
      <c r="N31" s="84">
        <v>0</v>
      </c>
      <c r="O31" s="84">
        <v>0</v>
      </c>
      <c r="P31" s="84">
        <v>5</v>
      </c>
      <c r="Q31" s="84">
        <v>0</v>
      </c>
      <c r="R31" s="84">
        <v>0</v>
      </c>
      <c r="S31" s="84">
        <v>19.423076923076923</v>
      </c>
      <c r="T31" s="84">
        <v>9.7115384615384617</v>
      </c>
      <c r="U31" s="84">
        <v>9.7115384615384617</v>
      </c>
      <c r="V31" s="84">
        <v>28.653846153846153</v>
      </c>
      <c r="W31" s="84">
        <v>9.3269230769230766</v>
      </c>
      <c r="X31" s="84">
        <v>9.7115384615384617</v>
      </c>
      <c r="Y31" s="84">
        <v>9.615384615384615</v>
      </c>
      <c r="AA31" s="42">
        <f t="shared" si="0"/>
        <v>0.97115384615384615</v>
      </c>
      <c r="AB31" s="42">
        <f t="shared" si="1"/>
        <v>0.97115384615384615</v>
      </c>
      <c r="AC31" s="42">
        <f t="shared" si="2"/>
        <v>0.97115384615384615</v>
      </c>
      <c r="AD31" s="42">
        <f t="shared" si="3"/>
        <v>0.95512820512820495</v>
      </c>
      <c r="AE31" s="42">
        <f t="shared" si="4"/>
        <v>0.93269230769230771</v>
      </c>
      <c r="AF31" s="42">
        <f t="shared" si="5"/>
        <v>0.97115384615384615</v>
      </c>
      <c r="AG31" s="42">
        <f t="shared" si="6"/>
        <v>0.96153846153846145</v>
      </c>
    </row>
    <row r="32" spans="1:33" s="42" customFormat="1" ht="47.25" x14ac:dyDescent="0.25">
      <c r="A32" s="44">
        <v>27</v>
      </c>
      <c r="B32" s="44" t="s">
        <v>1515</v>
      </c>
      <c r="C32" s="44" t="s">
        <v>1516</v>
      </c>
      <c r="D32" s="44">
        <v>3819009467</v>
      </c>
      <c r="E32" s="84">
        <v>98.116666666666674</v>
      </c>
      <c r="F32" s="84">
        <v>28.45</v>
      </c>
      <c r="G32" s="84">
        <v>8.4499999999999993</v>
      </c>
      <c r="H32" s="84">
        <v>10</v>
      </c>
      <c r="I32" s="84">
        <v>5</v>
      </c>
      <c r="J32" s="84">
        <v>5</v>
      </c>
      <c r="K32" s="84">
        <v>23</v>
      </c>
      <c r="L32" s="84">
        <v>6</v>
      </c>
      <c r="M32" s="84">
        <v>7</v>
      </c>
      <c r="N32" s="84">
        <v>0</v>
      </c>
      <c r="O32" s="84">
        <v>2.5</v>
      </c>
      <c r="P32" s="84">
        <v>7.5</v>
      </c>
      <c r="Q32" s="84">
        <v>0</v>
      </c>
      <c r="R32" s="84">
        <v>0</v>
      </c>
      <c r="S32" s="84">
        <v>19.62962962962963</v>
      </c>
      <c r="T32" s="84">
        <v>9.7530864197530871</v>
      </c>
      <c r="U32" s="84">
        <v>9.8765432098765427</v>
      </c>
      <c r="V32" s="84">
        <v>27.037037037037038</v>
      </c>
      <c r="W32" s="84">
        <v>8.148148148148147</v>
      </c>
      <c r="X32" s="84">
        <v>9.7530864197530871</v>
      </c>
      <c r="Y32" s="84">
        <v>9.1358024691358022</v>
      </c>
      <c r="AA32" s="42">
        <f t="shared" si="0"/>
        <v>0.98148148148148151</v>
      </c>
      <c r="AB32" s="42">
        <f t="shared" si="1"/>
        <v>0.97530864197530875</v>
      </c>
      <c r="AC32" s="42">
        <f t="shared" si="2"/>
        <v>0.98765432098765427</v>
      </c>
      <c r="AD32" s="42">
        <f t="shared" si="3"/>
        <v>0.90123456790123457</v>
      </c>
      <c r="AE32" s="42">
        <f t="shared" si="4"/>
        <v>0.81481481481481466</v>
      </c>
      <c r="AF32" s="42">
        <f t="shared" si="5"/>
        <v>0.97530864197530875</v>
      </c>
      <c r="AG32" s="42">
        <f t="shared" si="6"/>
        <v>0.9135802469135802</v>
      </c>
    </row>
    <row r="33" spans="1:33" s="42" customFormat="1" ht="47.25" x14ac:dyDescent="0.25">
      <c r="A33" s="44">
        <v>28</v>
      </c>
      <c r="B33" s="44" t="s">
        <v>1517</v>
      </c>
      <c r="C33" s="44" t="s">
        <v>1518</v>
      </c>
      <c r="D33" s="44">
        <v>3819009315</v>
      </c>
      <c r="E33" s="84">
        <v>108.07047970479704</v>
      </c>
      <c r="F33" s="84">
        <v>27.6</v>
      </c>
      <c r="G33" s="84">
        <v>7.6</v>
      </c>
      <c r="H33" s="84">
        <v>10</v>
      </c>
      <c r="I33" s="84">
        <v>5</v>
      </c>
      <c r="J33" s="84">
        <v>5</v>
      </c>
      <c r="K33" s="84">
        <v>32.5</v>
      </c>
      <c r="L33" s="84">
        <v>7</v>
      </c>
      <c r="M33" s="84">
        <v>8</v>
      </c>
      <c r="N33" s="84">
        <v>5</v>
      </c>
      <c r="O33" s="84">
        <v>5</v>
      </c>
      <c r="P33" s="84">
        <v>2.5</v>
      </c>
      <c r="Q33" s="84">
        <v>1</v>
      </c>
      <c r="R33" s="84">
        <v>4</v>
      </c>
      <c r="S33" s="84">
        <v>19.963099630996311</v>
      </c>
      <c r="T33" s="84">
        <v>9.9630996309963109</v>
      </c>
      <c r="U33" s="84">
        <v>10</v>
      </c>
      <c r="V33" s="84">
        <v>28.007380073800739</v>
      </c>
      <c r="W33" s="84">
        <v>8.0811808118081192</v>
      </c>
      <c r="X33" s="84">
        <v>10</v>
      </c>
      <c r="Y33" s="84">
        <v>9.92619926199262</v>
      </c>
      <c r="AA33" s="42">
        <f t="shared" si="0"/>
        <v>0.99815498154981552</v>
      </c>
      <c r="AB33" s="42">
        <f t="shared" si="1"/>
        <v>0.99630996309963105</v>
      </c>
      <c r="AC33" s="42">
        <f t="shared" si="2"/>
        <v>1</v>
      </c>
      <c r="AD33" s="42">
        <f t="shared" si="3"/>
        <v>0.93357933579335795</v>
      </c>
      <c r="AE33" s="42">
        <f t="shared" si="4"/>
        <v>0.80811808118081196</v>
      </c>
      <c r="AF33" s="42">
        <f t="shared" si="5"/>
        <v>1</v>
      </c>
      <c r="AG33" s="42">
        <f t="shared" si="6"/>
        <v>0.99261992619926198</v>
      </c>
    </row>
    <row r="34" spans="1:33" s="42" customFormat="1" ht="47.25" x14ac:dyDescent="0.25">
      <c r="A34" s="44">
        <v>29</v>
      </c>
      <c r="B34" s="44" t="s">
        <v>1519</v>
      </c>
      <c r="C34" s="44" t="s">
        <v>1520</v>
      </c>
      <c r="D34" s="44">
        <v>3819009450</v>
      </c>
      <c r="E34" s="84">
        <v>80.660071942446052</v>
      </c>
      <c r="F34" s="84">
        <v>21.25</v>
      </c>
      <c r="G34" s="84">
        <v>5.25</v>
      </c>
      <c r="H34" s="84">
        <v>8</v>
      </c>
      <c r="I34" s="84">
        <v>3</v>
      </c>
      <c r="J34" s="84">
        <v>5</v>
      </c>
      <c r="K34" s="84">
        <v>12</v>
      </c>
      <c r="L34" s="84">
        <v>7</v>
      </c>
      <c r="M34" s="84">
        <v>5</v>
      </c>
      <c r="N34" s="84">
        <v>0</v>
      </c>
      <c r="O34" s="84">
        <v>0</v>
      </c>
      <c r="P34" s="84">
        <v>0</v>
      </c>
      <c r="Q34" s="84">
        <v>0</v>
      </c>
      <c r="R34" s="84">
        <v>0</v>
      </c>
      <c r="S34" s="84">
        <v>19.424460431654676</v>
      </c>
      <c r="T34" s="84">
        <v>9.6402877697841731</v>
      </c>
      <c r="U34" s="84">
        <v>9.7841726618705032</v>
      </c>
      <c r="V34" s="84">
        <v>27.985611510791365</v>
      </c>
      <c r="W34" s="84">
        <v>8.4172661870503589</v>
      </c>
      <c r="X34" s="84">
        <v>9.7841726618705032</v>
      </c>
      <c r="Y34" s="84">
        <v>9.7841726618705032</v>
      </c>
      <c r="AA34" s="42">
        <f t="shared" si="0"/>
        <v>0.97122302158273377</v>
      </c>
      <c r="AB34" s="42">
        <f t="shared" si="1"/>
        <v>0.96402877697841727</v>
      </c>
      <c r="AC34" s="42">
        <f t="shared" si="2"/>
        <v>0.97841726618705027</v>
      </c>
      <c r="AD34" s="42">
        <f t="shared" si="3"/>
        <v>0.93285371702637876</v>
      </c>
      <c r="AE34" s="42">
        <f t="shared" si="4"/>
        <v>0.84172661870503585</v>
      </c>
      <c r="AF34" s="42">
        <f t="shared" si="5"/>
        <v>0.97841726618705027</v>
      </c>
      <c r="AG34" s="42">
        <f t="shared" si="6"/>
        <v>0.97841726618705027</v>
      </c>
    </row>
    <row r="35" spans="1:33" s="42" customFormat="1" ht="47.25" x14ac:dyDescent="0.25">
      <c r="A35" s="44">
        <v>30</v>
      </c>
      <c r="B35" s="44" t="s">
        <v>1521</v>
      </c>
      <c r="C35" s="44" t="s">
        <v>1522</v>
      </c>
      <c r="D35" s="44">
        <v>3819009273</v>
      </c>
      <c r="E35" s="84">
        <v>94.035714285714278</v>
      </c>
      <c r="F35" s="84">
        <v>27.75</v>
      </c>
      <c r="G35" s="84">
        <v>7.75</v>
      </c>
      <c r="H35" s="84">
        <v>10</v>
      </c>
      <c r="I35" s="84">
        <v>5</v>
      </c>
      <c r="J35" s="84">
        <v>5</v>
      </c>
      <c r="K35" s="84">
        <v>17</v>
      </c>
      <c r="L35" s="84">
        <v>7</v>
      </c>
      <c r="M35" s="84">
        <v>7</v>
      </c>
      <c r="N35" s="84">
        <v>2</v>
      </c>
      <c r="O35" s="84">
        <v>0</v>
      </c>
      <c r="P35" s="84">
        <v>0</v>
      </c>
      <c r="Q35" s="84">
        <v>1</v>
      </c>
      <c r="R35" s="84">
        <v>0</v>
      </c>
      <c r="S35" s="84">
        <v>19.761904761904763</v>
      </c>
      <c r="T35" s="84">
        <v>9.8809523809523814</v>
      </c>
      <c r="U35" s="84">
        <v>9.8809523809523814</v>
      </c>
      <c r="V35" s="84">
        <v>29.523809523809522</v>
      </c>
      <c r="W35" s="84">
        <v>9.7222222222222214</v>
      </c>
      <c r="X35" s="84">
        <v>9.8809523809523814</v>
      </c>
      <c r="Y35" s="84">
        <v>9.9206349206349209</v>
      </c>
      <c r="AA35" s="42">
        <f t="shared" si="0"/>
        <v>0.98809523809523814</v>
      </c>
      <c r="AB35" s="42">
        <f t="shared" si="1"/>
        <v>0.98809523809523814</v>
      </c>
      <c r="AC35" s="42">
        <f t="shared" si="2"/>
        <v>0.98809523809523814</v>
      </c>
      <c r="AD35" s="42">
        <f t="shared" si="3"/>
        <v>0.98412698412698418</v>
      </c>
      <c r="AE35" s="42">
        <f t="shared" si="4"/>
        <v>0.9722222222222221</v>
      </c>
      <c r="AF35" s="42">
        <f t="shared" si="5"/>
        <v>0.98809523809523814</v>
      </c>
      <c r="AG35" s="42">
        <f t="shared" si="6"/>
        <v>0.99206349206349209</v>
      </c>
    </row>
    <row r="36" spans="1:33" s="42" customFormat="1" ht="47.25" x14ac:dyDescent="0.25">
      <c r="A36" s="44">
        <v>31</v>
      </c>
      <c r="B36" s="44" t="s">
        <v>1523</v>
      </c>
      <c r="C36" s="44" t="s">
        <v>1524</v>
      </c>
      <c r="D36" s="44">
        <v>3851007457</v>
      </c>
      <c r="E36" s="84">
        <v>96</v>
      </c>
      <c r="F36" s="84">
        <v>29</v>
      </c>
      <c r="G36" s="84">
        <v>8</v>
      </c>
      <c r="H36" s="84">
        <v>10</v>
      </c>
      <c r="I36" s="84">
        <v>6</v>
      </c>
      <c r="J36" s="84">
        <v>5</v>
      </c>
      <c r="K36" s="84">
        <v>17</v>
      </c>
      <c r="L36" s="84">
        <v>7</v>
      </c>
      <c r="M36" s="84">
        <v>10</v>
      </c>
      <c r="N36" s="84">
        <v>0</v>
      </c>
      <c r="O36" s="84">
        <v>0</v>
      </c>
      <c r="P36" s="84">
        <v>0</v>
      </c>
      <c r="Q36" s="84">
        <v>0</v>
      </c>
      <c r="R36" s="84">
        <v>0</v>
      </c>
      <c r="S36" s="84">
        <v>20</v>
      </c>
      <c r="T36" s="84">
        <v>10</v>
      </c>
      <c r="U36" s="84">
        <v>10</v>
      </c>
      <c r="V36" s="84">
        <v>30</v>
      </c>
      <c r="W36" s="84">
        <v>10</v>
      </c>
      <c r="X36" s="84">
        <v>10</v>
      </c>
      <c r="Y36" s="84">
        <v>10</v>
      </c>
      <c r="AA36" s="42">
        <f t="shared" si="0"/>
        <v>1</v>
      </c>
      <c r="AB36" s="42">
        <f t="shared" si="1"/>
        <v>1</v>
      </c>
      <c r="AC36" s="42">
        <f t="shared" si="2"/>
        <v>1</v>
      </c>
      <c r="AD36" s="42">
        <f t="shared" si="3"/>
        <v>1</v>
      </c>
      <c r="AE36" s="42">
        <f t="shared" si="4"/>
        <v>1</v>
      </c>
      <c r="AF36" s="42">
        <f t="shared" si="5"/>
        <v>1</v>
      </c>
      <c r="AG36" s="42">
        <f t="shared" si="6"/>
        <v>1</v>
      </c>
    </row>
    <row r="37" spans="1:33" s="16" customFormat="1" ht="47.25" x14ac:dyDescent="0.25">
      <c r="A37" s="19">
        <v>32</v>
      </c>
      <c r="B37" s="19" t="s">
        <v>1525</v>
      </c>
      <c r="C37" s="19" t="s">
        <v>1526</v>
      </c>
      <c r="D37" s="19" t="s">
        <v>1527</v>
      </c>
      <c r="E37" s="62">
        <v>89.6614</v>
      </c>
      <c r="F37" s="62">
        <v>15.47</v>
      </c>
      <c r="G37" s="62">
        <v>5.4700000000000006</v>
      </c>
      <c r="H37" s="62">
        <v>7</v>
      </c>
      <c r="I37" s="62">
        <v>3</v>
      </c>
      <c r="J37" s="62">
        <v>0</v>
      </c>
      <c r="K37" s="62">
        <v>29</v>
      </c>
      <c r="L37" s="62">
        <v>7.5</v>
      </c>
      <c r="M37" s="62">
        <v>4.5</v>
      </c>
      <c r="N37" s="62">
        <v>9</v>
      </c>
      <c r="O37" s="62">
        <v>0</v>
      </c>
      <c r="P37" s="62">
        <v>2.9999999999999996</v>
      </c>
      <c r="Q37" s="62">
        <v>5</v>
      </c>
      <c r="R37" s="62">
        <v>0</v>
      </c>
      <c r="S37" s="62">
        <v>18.065999999999999</v>
      </c>
      <c r="T37" s="62">
        <v>8.9537999999999993</v>
      </c>
      <c r="U37" s="62">
        <v>9.1121999999999996</v>
      </c>
      <c r="V37" s="62">
        <v>27.125400000000003</v>
      </c>
      <c r="W37" s="62">
        <v>8.9108999999999998</v>
      </c>
      <c r="X37" s="62">
        <v>9.1155000000000008</v>
      </c>
      <c r="Y37" s="62">
        <v>9.0990000000000002</v>
      </c>
      <c r="AA37" s="42">
        <f t="shared" si="0"/>
        <v>0.90329999999999999</v>
      </c>
      <c r="AB37" s="42">
        <f t="shared" si="1"/>
        <v>0.89537999999999995</v>
      </c>
      <c r="AC37" s="42">
        <f t="shared" si="2"/>
        <v>0.91121999999999992</v>
      </c>
      <c r="AD37" s="42">
        <f t="shared" si="3"/>
        <v>0.90418000000000009</v>
      </c>
      <c r="AE37" s="42">
        <f t="shared" si="4"/>
        <v>0.89108999999999994</v>
      </c>
      <c r="AF37" s="42">
        <f t="shared" si="5"/>
        <v>0.91155000000000008</v>
      </c>
      <c r="AG37" s="42">
        <f t="shared" si="6"/>
        <v>0.90990000000000004</v>
      </c>
    </row>
    <row r="38" spans="1:33" s="16" customFormat="1" ht="47.25" x14ac:dyDescent="0.25">
      <c r="A38" s="19">
        <v>33</v>
      </c>
      <c r="B38" s="19" t="s">
        <v>1528</v>
      </c>
      <c r="C38" s="19" t="s">
        <v>1529</v>
      </c>
      <c r="D38" s="19" t="s">
        <v>1530</v>
      </c>
      <c r="E38" s="62">
        <v>91.531900000000007</v>
      </c>
      <c r="F38" s="62">
        <v>19.59</v>
      </c>
      <c r="G38" s="62">
        <v>6.09</v>
      </c>
      <c r="H38" s="62">
        <v>10</v>
      </c>
      <c r="I38" s="62">
        <v>3.5</v>
      </c>
      <c r="J38" s="62">
        <v>0</v>
      </c>
      <c r="K38" s="62">
        <v>26.900000000000002</v>
      </c>
      <c r="L38" s="62">
        <v>7</v>
      </c>
      <c r="M38" s="62">
        <v>5</v>
      </c>
      <c r="N38" s="62">
        <v>3</v>
      </c>
      <c r="O38" s="62">
        <v>0</v>
      </c>
      <c r="P38" s="62">
        <v>4.9000000000000012</v>
      </c>
      <c r="Q38" s="62">
        <v>7</v>
      </c>
      <c r="R38" s="62">
        <v>0</v>
      </c>
      <c r="S38" s="62">
        <v>18.154400000000003</v>
      </c>
      <c r="T38" s="62">
        <v>9.0183</v>
      </c>
      <c r="U38" s="62">
        <v>9.1361000000000008</v>
      </c>
      <c r="V38" s="62">
        <v>26.887500000000003</v>
      </c>
      <c r="W38" s="62">
        <v>8.5524000000000004</v>
      </c>
      <c r="X38" s="62">
        <v>9.1151999999999997</v>
      </c>
      <c r="Y38" s="62">
        <v>9.2199000000000009</v>
      </c>
      <c r="AA38" s="42">
        <f t="shared" si="0"/>
        <v>0.90772000000000008</v>
      </c>
      <c r="AB38" s="42">
        <f t="shared" si="1"/>
        <v>0.90183000000000002</v>
      </c>
      <c r="AC38" s="42">
        <f t="shared" si="2"/>
        <v>0.91361000000000003</v>
      </c>
      <c r="AD38" s="42">
        <f t="shared" si="3"/>
        <v>0.8962500000000001</v>
      </c>
      <c r="AE38" s="42">
        <f t="shared" si="4"/>
        <v>0.85524</v>
      </c>
      <c r="AF38" s="42">
        <f t="shared" si="5"/>
        <v>0.91152</v>
      </c>
      <c r="AG38" s="42">
        <f t="shared" si="6"/>
        <v>0.92199000000000009</v>
      </c>
    </row>
    <row r="39" spans="1:33" s="16" customFormat="1" ht="47.25" x14ac:dyDescent="0.25">
      <c r="A39" s="19">
        <v>34</v>
      </c>
      <c r="B39" s="19" t="s">
        <v>1531</v>
      </c>
      <c r="C39" s="19" t="s">
        <v>1532</v>
      </c>
      <c r="D39" s="19" t="s">
        <v>1533</v>
      </c>
      <c r="E39" s="62">
        <v>104.9846</v>
      </c>
      <c r="F39" s="62">
        <v>19.79</v>
      </c>
      <c r="G39" s="62">
        <v>6.79</v>
      </c>
      <c r="H39" s="62">
        <v>10</v>
      </c>
      <c r="I39" s="62">
        <v>3</v>
      </c>
      <c r="J39" s="62">
        <v>0</v>
      </c>
      <c r="K39" s="62">
        <v>39.299999999999997</v>
      </c>
      <c r="L39" s="62">
        <v>8</v>
      </c>
      <c r="M39" s="62">
        <v>8</v>
      </c>
      <c r="N39" s="62">
        <v>8</v>
      </c>
      <c r="O39" s="62">
        <v>4.9000000000000004</v>
      </c>
      <c r="P39" s="62">
        <v>4.9000000000000004</v>
      </c>
      <c r="Q39" s="62">
        <v>5</v>
      </c>
      <c r="R39" s="62">
        <v>0.5</v>
      </c>
      <c r="S39" s="62">
        <v>18.264499999999998</v>
      </c>
      <c r="T39" s="62">
        <v>9.0989000000000004</v>
      </c>
      <c r="U39" s="62">
        <v>9.1655999999999995</v>
      </c>
      <c r="V39" s="62">
        <v>27.630099999999999</v>
      </c>
      <c r="W39" s="62">
        <v>9.0924999999999994</v>
      </c>
      <c r="X39" s="62">
        <v>9.2086000000000006</v>
      </c>
      <c r="Y39" s="62">
        <v>9.3290000000000006</v>
      </c>
      <c r="AA39" s="42">
        <f t="shared" si="0"/>
        <v>0.91322499999999995</v>
      </c>
      <c r="AB39" s="42">
        <f t="shared" si="1"/>
        <v>0.90989000000000009</v>
      </c>
      <c r="AC39" s="42">
        <f t="shared" si="2"/>
        <v>0.91655999999999993</v>
      </c>
      <c r="AD39" s="42">
        <f t="shared" si="3"/>
        <v>0.92100333333333329</v>
      </c>
      <c r="AE39" s="42">
        <f t="shared" si="4"/>
        <v>0.90924999999999989</v>
      </c>
      <c r="AF39" s="42">
        <f t="shared" si="5"/>
        <v>0.92086000000000001</v>
      </c>
      <c r="AG39" s="42">
        <f t="shared" si="6"/>
        <v>0.93290000000000006</v>
      </c>
    </row>
    <row r="40" spans="1:33" s="16" customFormat="1" ht="78.75" x14ac:dyDescent="0.25">
      <c r="A40" s="19">
        <v>35</v>
      </c>
      <c r="B40" s="19" t="s">
        <v>42</v>
      </c>
      <c r="C40" s="19" t="s">
        <v>41</v>
      </c>
      <c r="D40" s="19" t="s">
        <v>1534</v>
      </c>
      <c r="E40" s="62">
        <v>98.096400000000003</v>
      </c>
      <c r="F40" s="62">
        <v>19</v>
      </c>
      <c r="G40" s="62">
        <v>5.5</v>
      </c>
      <c r="H40" s="62">
        <v>10</v>
      </c>
      <c r="I40" s="62">
        <v>3.5</v>
      </c>
      <c r="J40" s="62">
        <v>0</v>
      </c>
      <c r="K40" s="62">
        <v>32.299999999999997</v>
      </c>
      <c r="L40" s="62">
        <v>6</v>
      </c>
      <c r="M40" s="62">
        <v>7</v>
      </c>
      <c r="N40" s="62">
        <v>0.4</v>
      </c>
      <c r="O40" s="62">
        <v>0</v>
      </c>
      <c r="P40" s="62">
        <v>5.9000000000000012</v>
      </c>
      <c r="Q40" s="62">
        <v>7</v>
      </c>
      <c r="R40" s="62">
        <v>6</v>
      </c>
      <c r="S40" s="62">
        <v>18.701799999999999</v>
      </c>
      <c r="T40" s="62">
        <v>9.3518000000000008</v>
      </c>
      <c r="U40" s="62">
        <v>9.35</v>
      </c>
      <c r="V40" s="62">
        <v>28.0946</v>
      </c>
      <c r="W40" s="62">
        <v>9.2213999999999992</v>
      </c>
      <c r="X40" s="62">
        <v>9.3910999999999998</v>
      </c>
      <c r="Y40" s="62">
        <v>9.4821000000000009</v>
      </c>
      <c r="AA40" s="42">
        <f t="shared" si="0"/>
        <v>0.93508999999999998</v>
      </c>
      <c r="AB40" s="42">
        <f t="shared" si="1"/>
        <v>0.93518000000000012</v>
      </c>
      <c r="AC40" s="42">
        <f t="shared" si="2"/>
        <v>0.93499999999999994</v>
      </c>
      <c r="AD40" s="42">
        <f t="shared" si="3"/>
        <v>0.93648666666666669</v>
      </c>
      <c r="AE40" s="42">
        <f t="shared" si="4"/>
        <v>0.92213999999999996</v>
      </c>
      <c r="AF40" s="42">
        <f t="shared" si="5"/>
        <v>0.93911</v>
      </c>
      <c r="AG40" s="42">
        <f t="shared" si="6"/>
        <v>0.94821000000000011</v>
      </c>
    </row>
    <row r="41" spans="1:33" s="16" customFormat="1" ht="78.75" x14ac:dyDescent="0.25">
      <c r="A41" s="19">
        <v>36</v>
      </c>
      <c r="B41" s="19" t="s">
        <v>82</v>
      </c>
      <c r="C41" s="19" t="s">
        <v>81</v>
      </c>
      <c r="D41" s="19" t="s">
        <v>1535</v>
      </c>
      <c r="E41" s="62">
        <v>99.294700000000006</v>
      </c>
      <c r="F41" s="62">
        <v>18.75</v>
      </c>
      <c r="G41" s="62">
        <v>5.9999999999999991</v>
      </c>
      <c r="H41" s="62">
        <v>10</v>
      </c>
      <c r="I41" s="62">
        <v>1.5</v>
      </c>
      <c r="J41" s="62">
        <v>1.25</v>
      </c>
      <c r="K41" s="62">
        <v>38</v>
      </c>
      <c r="L41" s="62">
        <v>7.5</v>
      </c>
      <c r="M41" s="62">
        <v>7.5</v>
      </c>
      <c r="N41" s="62">
        <v>2.2000000000000002</v>
      </c>
      <c r="O41" s="62">
        <v>3.4</v>
      </c>
      <c r="P41" s="62">
        <v>3.4000000000000008</v>
      </c>
      <c r="Q41" s="62">
        <v>8</v>
      </c>
      <c r="R41" s="62">
        <v>6</v>
      </c>
      <c r="S41" s="62">
        <v>17.6006</v>
      </c>
      <c r="T41" s="62">
        <v>8.8072999999999997</v>
      </c>
      <c r="U41" s="62">
        <v>8.7933000000000003</v>
      </c>
      <c r="V41" s="62">
        <v>24.944099999999999</v>
      </c>
      <c r="W41" s="62">
        <v>7.7765000000000004</v>
      </c>
      <c r="X41" s="62">
        <v>8.6006</v>
      </c>
      <c r="Y41" s="62">
        <v>8.5670000000000002</v>
      </c>
      <c r="AA41" s="42">
        <f t="shared" si="0"/>
        <v>0.88003000000000009</v>
      </c>
      <c r="AB41" s="42">
        <f t="shared" si="1"/>
        <v>0.88073000000000001</v>
      </c>
      <c r="AC41" s="42">
        <f t="shared" si="2"/>
        <v>0.87933000000000006</v>
      </c>
      <c r="AD41" s="42">
        <f t="shared" si="3"/>
        <v>0.83147000000000004</v>
      </c>
      <c r="AE41" s="42">
        <f t="shared" si="4"/>
        <v>0.77765000000000006</v>
      </c>
      <c r="AF41" s="42">
        <f t="shared" si="5"/>
        <v>0.86006000000000005</v>
      </c>
      <c r="AG41" s="42">
        <f t="shared" si="6"/>
        <v>0.85670000000000002</v>
      </c>
    </row>
    <row r="42" spans="1:33" s="16" customFormat="1" ht="78.75" x14ac:dyDescent="0.25">
      <c r="A42" s="19">
        <v>37</v>
      </c>
      <c r="B42" s="19" t="s">
        <v>1536</v>
      </c>
      <c r="C42" s="19" t="s">
        <v>1537</v>
      </c>
      <c r="D42" s="19" t="s">
        <v>1538</v>
      </c>
      <c r="E42" s="62">
        <v>86.806900000000013</v>
      </c>
      <c r="F42" s="62">
        <v>16.170000000000002</v>
      </c>
      <c r="G42" s="62">
        <v>5.17</v>
      </c>
      <c r="H42" s="62">
        <v>9</v>
      </c>
      <c r="I42" s="62">
        <v>2</v>
      </c>
      <c r="J42" s="62">
        <v>0</v>
      </c>
      <c r="K42" s="62">
        <v>26.95</v>
      </c>
      <c r="L42" s="62">
        <v>5.5</v>
      </c>
      <c r="M42" s="62">
        <v>7</v>
      </c>
      <c r="N42" s="62">
        <v>2</v>
      </c>
      <c r="O42" s="62">
        <v>0</v>
      </c>
      <c r="P42" s="62">
        <v>2.7000000000000006</v>
      </c>
      <c r="Q42" s="62">
        <v>4</v>
      </c>
      <c r="R42" s="62">
        <v>5.75</v>
      </c>
      <c r="S42" s="62">
        <v>18.171700000000001</v>
      </c>
      <c r="T42" s="62">
        <v>9.0808</v>
      </c>
      <c r="U42" s="62">
        <v>9.0908999999999995</v>
      </c>
      <c r="V42" s="62">
        <v>25.5152</v>
      </c>
      <c r="W42" s="62">
        <v>7.7878999999999996</v>
      </c>
      <c r="X42" s="62">
        <v>8.8283000000000005</v>
      </c>
      <c r="Y42" s="62">
        <v>8.8989999999999991</v>
      </c>
      <c r="AA42" s="42">
        <f t="shared" si="0"/>
        <v>0.90858499999999998</v>
      </c>
      <c r="AB42" s="42">
        <f t="shared" si="1"/>
        <v>0.90808</v>
      </c>
      <c r="AC42" s="42">
        <f t="shared" si="2"/>
        <v>0.90908999999999995</v>
      </c>
      <c r="AD42" s="42">
        <f t="shared" si="3"/>
        <v>0.85050666666666663</v>
      </c>
      <c r="AE42" s="42">
        <f t="shared" si="4"/>
        <v>0.77878999999999998</v>
      </c>
      <c r="AF42" s="42">
        <f t="shared" si="5"/>
        <v>0.88283</v>
      </c>
      <c r="AG42" s="42">
        <f t="shared" si="6"/>
        <v>0.88989999999999991</v>
      </c>
    </row>
    <row r="43" spans="1:33" s="16" customFormat="1" ht="78.75" x14ac:dyDescent="0.25">
      <c r="A43" s="19">
        <v>38</v>
      </c>
      <c r="B43" s="19" t="s">
        <v>1341</v>
      </c>
      <c r="C43" s="19" t="s">
        <v>73</v>
      </c>
      <c r="D43" s="19" t="s">
        <v>1539</v>
      </c>
      <c r="E43" s="62">
        <v>90.687000000000012</v>
      </c>
      <c r="F43" s="62">
        <v>16.05</v>
      </c>
      <c r="G43" s="62">
        <v>6.05</v>
      </c>
      <c r="H43" s="62">
        <v>8</v>
      </c>
      <c r="I43" s="62">
        <v>2</v>
      </c>
      <c r="J43" s="62">
        <v>0</v>
      </c>
      <c r="K43" s="62">
        <v>31.65</v>
      </c>
      <c r="L43" s="62">
        <v>7.5</v>
      </c>
      <c r="M43" s="62">
        <v>7.5</v>
      </c>
      <c r="N43" s="62">
        <v>1.9999999999999998</v>
      </c>
      <c r="O43" s="62">
        <v>0</v>
      </c>
      <c r="P43" s="62">
        <v>5.4</v>
      </c>
      <c r="Q43" s="62">
        <v>5</v>
      </c>
      <c r="R43" s="62">
        <v>4.25</v>
      </c>
      <c r="S43" s="62">
        <v>17.156700000000001</v>
      </c>
      <c r="T43" s="62">
        <v>8.5404999999999998</v>
      </c>
      <c r="U43" s="62">
        <v>8.6161999999999992</v>
      </c>
      <c r="V43" s="62">
        <v>25.830300000000001</v>
      </c>
      <c r="W43" s="62">
        <v>8.4568999999999992</v>
      </c>
      <c r="X43" s="62">
        <v>8.5848999999999993</v>
      </c>
      <c r="Y43" s="62">
        <v>8.7885000000000009</v>
      </c>
      <c r="AA43" s="42">
        <f t="shared" si="0"/>
        <v>0.8578349999999999</v>
      </c>
      <c r="AB43" s="42">
        <f t="shared" si="1"/>
        <v>0.85404999999999998</v>
      </c>
      <c r="AC43" s="42">
        <f t="shared" si="2"/>
        <v>0.86161999999999994</v>
      </c>
      <c r="AD43" s="42">
        <f t="shared" si="3"/>
        <v>0.86100999999999994</v>
      </c>
      <c r="AE43" s="42">
        <f t="shared" si="4"/>
        <v>0.84568999999999994</v>
      </c>
      <c r="AF43" s="42">
        <f t="shared" si="5"/>
        <v>0.85848999999999998</v>
      </c>
      <c r="AG43" s="42">
        <f t="shared" si="6"/>
        <v>0.87885000000000013</v>
      </c>
    </row>
    <row r="44" spans="1:33" s="16" customFormat="1" ht="78.75" x14ac:dyDescent="0.25">
      <c r="A44" s="19">
        <v>39</v>
      </c>
      <c r="B44" s="19" t="s">
        <v>1540</v>
      </c>
      <c r="C44" s="19" t="s">
        <v>1541</v>
      </c>
      <c r="D44" s="19" t="s">
        <v>1542</v>
      </c>
      <c r="E44" s="62">
        <v>94.423400000000001</v>
      </c>
      <c r="F44" s="62">
        <v>19.05</v>
      </c>
      <c r="G44" s="62">
        <v>6.05</v>
      </c>
      <c r="H44" s="62">
        <v>10</v>
      </c>
      <c r="I44" s="62">
        <v>3</v>
      </c>
      <c r="J44" s="62">
        <v>0</v>
      </c>
      <c r="K44" s="62">
        <v>33.700000000000003</v>
      </c>
      <c r="L44" s="62">
        <v>6.5</v>
      </c>
      <c r="M44" s="62">
        <v>5</v>
      </c>
      <c r="N44" s="62">
        <v>3.0000000000000009</v>
      </c>
      <c r="O44" s="62">
        <v>6.8</v>
      </c>
      <c r="P44" s="62">
        <v>3.9000000000000008</v>
      </c>
      <c r="Q44" s="62">
        <v>4</v>
      </c>
      <c r="R44" s="62">
        <v>4.5</v>
      </c>
      <c r="S44" s="62">
        <v>17.3202</v>
      </c>
      <c r="T44" s="62">
        <v>8.6006999999999998</v>
      </c>
      <c r="U44" s="62">
        <v>8.7195</v>
      </c>
      <c r="V44" s="62">
        <v>24.353200000000001</v>
      </c>
      <c r="W44" s="62">
        <v>7.5281000000000002</v>
      </c>
      <c r="X44" s="62">
        <v>8.5709999999999997</v>
      </c>
      <c r="Y44" s="62">
        <v>8.2540999999999993</v>
      </c>
      <c r="AA44" s="42">
        <f t="shared" si="0"/>
        <v>0.86600999999999995</v>
      </c>
      <c r="AB44" s="42">
        <f t="shared" si="1"/>
        <v>0.86007</v>
      </c>
      <c r="AC44" s="42">
        <f t="shared" si="2"/>
        <v>0.87195</v>
      </c>
      <c r="AD44" s="42">
        <f t="shared" si="3"/>
        <v>0.81177333333333335</v>
      </c>
      <c r="AE44" s="42">
        <f t="shared" si="4"/>
        <v>0.75280999999999998</v>
      </c>
      <c r="AF44" s="42">
        <f t="shared" si="5"/>
        <v>0.85709999999999997</v>
      </c>
      <c r="AG44" s="42">
        <f t="shared" si="6"/>
        <v>0.82540999999999998</v>
      </c>
    </row>
    <row r="45" spans="1:33" s="16" customFormat="1" ht="78.75" x14ac:dyDescent="0.25">
      <c r="A45" s="19">
        <v>40</v>
      </c>
      <c r="B45" s="19" t="s">
        <v>1543</v>
      </c>
      <c r="C45" s="19" t="s">
        <v>1544</v>
      </c>
      <c r="D45" s="19" t="s">
        <v>1545</v>
      </c>
      <c r="E45" s="62">
        <v>89.782499999999999</v>
      </c>
      <c r="F45" s="62">
        <v>18.850000000000001</v>
      </c>
      <c r="G45" s="62">
        <v>5.85</v>
      </c>
      <c r="H45" s="62">
        <v>9</v>
      </c>
      <c r="I45" s="62">
        <v>4</v>
      </c>
      <c r="J45" s="62">
        <v>0</v>
      </c>
      <c r="K45" s="62">
        <v>26.4</v>
      </c>
      <c r="L45" s="62">
        <v>3</v>
      </c>
      <c r="M45" s="62">
        <v>5.5</v>
      </c>
      <c r="N45" s="62">
        <v>3.5999999999999996</v>
      </c>
      <c r="O45" s="62">
        <v>0</v>
      </c>
      <c r="P45" s="62">
        <v>3.8000000000000007</v>
      </c>
      <c r="Q45" s="62">
        <v>6</v>
      </c>
      <c r="R45" s="62">
        <v>4.5</v>
      </c>
      <c r="S45" s="62">
        <v>17.578399999999998</v>
      </c>
      <c r="T45" s="62">
        <v>8.7540999999999993</v>
      </c>
      <c r="U45" s="62">
        <v>8.8242999999999991</v>
      </c>
      <c r="V45" s="62">
        <v>26.954099999999997</v>
      </c>
      <c r="W45" s="62">
        <v>8.6891999999999996</v>
      </c>
      <c r="X45" s="62">
        <v>8.8783999999999992</v>
      </c>
      <c r="Y45" s="62">
        <v>9.3864999999999998</v>
      </c>
      <c r="AA45" s="42">
        <f t="shared" si="0"/>
        <v>0.87891999999999992</v>
      </c>
      <c r="AB45" s="42">
        <f t="shared" si="1"/>
        <v>0.87540999999999991</v>
      </c>
      <c r="AC45" s="42">
        <f t="shared" si="2"/>
        <v>0.88242999999999994</v>
      </c>
      <c r="AD45" s="42">
        <f t="shared" si="3"/>
        <v>0.89846999999999999</v>
      </c>
      <c r="AE45" s="42">
        <f t="shared" si="4"/>
        <v>0.86891999999999991</v>
      </c>
      <c r="AF45" s="42">
        <f t="shared" si="5"/>
        <v>0.88783999999999996</v>
      </c>
      <c r="AG45" s="42">
        <f t="shared" si="6"/>
        <v>0.93864999999999998</v>
      </c>
    </row>
    <row r="46" spans="1:33" s="16" customFormat="1" ht="78.75" x14ac:dyDescent="0.25">
      <c r="A46" s="19">
        <v>41</v>
      </c>
      <c r="B46" s="19" t="s">
        <v>1546</v>
      </c>
      <c r="C46" s="19" t="s">
        <v>1547</v>
      </c>
      <c r="D46" s="19" t="s">
        <v>1548</v>
      </c>
      <c r="E46" s="62">
        <v>86.992999999999995</v>
      </c>
      <c r="F46" s="62">
        <v>19.689999999999998</v>
      </c>
      <c r="G46" s="62">
        <v>6.1899999999999995</v>
      </c>
      <c r="H46" s="62">
        <v>10</v>
      </c>
      <c r="I46" s="62">
        <v>3.5</v>
      </c>
      <c r="J46" s="62">
        <v>0</v>
      </c>
      <c r="K46" s="62">
        <v>22.9</v>
      </c>
      <c r="L46" s="62">
        <v>7</v>
      </c>
      <c r="M46" s="62">
        <v>5.5</v>
      </c>
      <c r="N46" s="62">
        <v>1.2</v>
      </c>
      <c r="O46" s="62">
        <v>0</v>
      </c>
      <c r="P46" s="62">
        <v>5.2000000000000011</v>
      </c>
      <c r="Q46" s="62">
        <v>4</v>
      </c>
      <c r="R46" s="62">
        <v>0</v>
      </c>
      <c r="S46" s="62">
        <v>17.9267</v>
      </c>
      <c r="T46" s="62">
        <v>8.9679000000000002</v>
      </c>
      <c r="U46" s="62">
        <v>8.9588000000000001</v>
      </c>
      <c r="V46" s="62">
        <v>26.476299999999998</v>
      </c>
      <c r="W46" s="62">
        <v>8.4550000000000001</v>
      </c>
      <c r="X46" s="62">
        <v>8.9908000000000001</v>
      </c>
      <c r="Y46" s="62">
        <v>9.0305</v>
      </c>
      <c r="AA46" s="42">
        <f t="shared" si="0"/>
        <v>0.89633499999999999</v>
      </c>
      <c r="AB46" s="42">
        <f t="shared" si="1"/>
        <v>0.89678999999999998</v>
      </c>
      <c r="AC46" s="42">
        <f t="shared" si="2"/>
        <v>0.89588000000000001</v>
      </c>
      <c r="AD46" s="42">
        <f t="shared" si="3"/>
        <v>0.88254333333333335</v>
      </c>
      <c r="AE46" s="42">
        <f t="shared" si="4"/>
        <v>0.84550000000000003</v>
      </c>
      <c r="AF46" s="42">
        <f t="shared" si="5"/>
        <v>0.89907999999999999</v>
      </c>
      <c r="AG46" s="42">
        <f t="shared" si="6"/>
        <v>0.90305000000000002</v>
      </c>
    </row>
    <row r="47" spans="1:33" s="27" customFormat="1" ht="63" x14ac:dyDescent="0.25">
      <c r="A47" s="28">
        <v>42</v>
      </c>
      <c r="B47" s="28" t="s">
        <v>1549</v>
      </c>
      <c r="C47" s="28" t="s">
        <v>1550</v>
      </c>
      <c r="D47" s="28" t="s">
        <v>1551</v>
      </c>
      <c r="E47" s="63">
        <v>88.468299999999999</v>
      </c>
      <c r="F47" s="63">
        <v>16.7</v>
      </c>
      <c r="G47" s="63">
        <v>6.7</v>
      </c>
      <c r="H47" s="63">
        <v>10</v>
      </c>
      <c r="I47" s="63">
        <v>0</v>
      </c>
      <c r="J47" s="63">
        <v>0</v>
      </c>
      <c r="K47" s="63">
        <v>23.05</v>
      </c>
      <c r="L47" s="63">
        <v>5</v>
      </c>
      <c r="M47" s="63">
        <v>5</v>
      </c>
      <c r="N47" s="63">
        <v>0</v>
      </c>
      <c r="O47" s="63">
        <v>6</v>
      </c>
      <c r="P47" s="63">
        <v>5.8</v>
      </c>
      <c r="Q47" s="63">
        <v>1.25</v>
      </c>
      <c r="R47" s="63">
        <v>0</v>
      </c>
      <c r="S47" s="63">
        <v>19.512099999999997</v>
      </c>
      <c r="T47" s="63">
        <v>9.7525999999999993</v>
      </c>
      <c r="U47" s="63">
        <v>9.7594999999999992</v>
      </c>
      <c r="V47" s="63">
        <v>29.206200000000003</v>
      </c>
      <c r="W47" s="63">
        <v>9.6744000000000003</v>
      </c>
      <c r="X47" s="63">
        <v>9.7782</v>
      </c>
      <c r="Y47" s="63">
        <v>9.7536000000000005</v>
      </c>
      <c r="AA47" s="42">
        <f t="shared" si="0"/>
        <v>0.97560499999999983</v>
      </c>
      <c r="AB47" s="42">
        <f t="shared" si="1"/>
        <v>0.9752599999999999</v>
      </c>
      <c r="AC47" s="42">
        <f t="shared" si="2"/>
        <v>0.97594999999999987</v>
      </c>
      <c r="AD47" s="42">
        <f t="shared" si="3"/>
        <v>0.97354000000000018</v>
      </c>
      <c r="AE47" s="42">
        <f t="shared" si="4"/>
        <v>0.96744000000000008</v>
      </c>
      <c r="AF47" s="42">
        <f t="shared" si="5"/>
        <v>0.97782000000000002</v>
      </c>
      <c r="AG47" s="42">
        <f t="shared" si="6"/>
        <v>0.97536</v>
      </c>
    </row>
    <row r="48" spans="1:33" s="27" customFormat="1" ht="78.75" x14ac:dyDescent="0.25">
      <c r="A48" s="28">
        <v>43</v>
      </c>
      <c r="B48" s="28" t="s">
        <v>1552</v>
      </c>
      <c r="C48" s="28" t="s">
        <v>1553</v>
      </c>
      <c r="D48" s="28" t="s">
        <v>1554</v>
      </c>
      <c r="E48" s="63">
        <v>86.070700000000002</v>
      </c>
      <c r="F48" s="63">
        <v>15.55</v>
      </c>
      <c r="G48" s="63">
        <v>6.0500000000000007</v>
      </c>
      <c r="H48" s="63">
        <v>9.5</v>
      </c>
      <c r="I48" s="63">
        <v>0</v>
      </c>
      <c r="J48" s="63">
        <v>0</v>
      </c>
      <c r="K48" s="63">
        <v>24.8</v>
      </c>
      <c r="L48" s="63">
        <v>5</v>
      </c>
      <c r="M48" s="63">
        <v>8</v>
      </c>
      <c r="N48" s="63">
        <v>0</v>
      </c>
      <c r="O48" s="63">
        <v>6</v>
      </c>
      <c r="P48" s="63">
        <v>5.8</v>
      </c>
      <c r="Q48" s="63">
        <v>0</v>
      </c>
      <c r="R48" s="63">
        <v>0</v>
      </c>
      <c r="S48" s="63">
        <v>18.537700000000001</v>
      </c>
      <c r="T48" s="63">
        <v>9.2429000000000006</v>
      </c>
      <c r="U48" s="63">
        <v>9.2948000000000004</v>
      </c>
      <c r="V48" s="63">
        <v>27.183</v>
      </c>
      <c r="W48" s="63">
        <v>8.3544999999999998</v>
      </c>
      <c r="X48" s="63">
        <v>9.5687999999999995</v>
      </c>
      <c r="Y48" s="63">
        <v>9.2597000000000005</v>
      </c>
      <c r="AA48" s="42">
        <f t="shared" si="0"/>
        <v>0.92688500000000007</v>
      </c>
      <c r="AB48" s="42">
        <f t="shared" si="1"/>
        <v>0.92429000000000006</v>
      </c>
      <c r="AC48" s="42">
        <f t="shared" si="2"/>
        <v>0.92948000000000008</v>
      </c>
      <c r="AD48" s="42">
        <f t="shared" si="3"/>
        <v>0.90610000000000002</v>
      </c>
      <c r="AE48" s="42">
        <f t="shared" si="4"/>
        <v>0.83545000000000003</v>
      </c>
      <c r="AF48" s="42">
        <f t="shared" si="5"/>
        <v>0.95687999999999995</v>
      </c>
      <c r="AG48" s="42">
        <f t="shared" si="6"/>
        <v>0.92597000000000007</v>
      </c>
    </row>
    <row r="49" spans="1:33" s="27" customFormat="1" ht="63" x14ac:dyDescent="0.25">
      <c r="A49" s="28">
        <v>44</v>
      </c>
      <c r="B49" s="28" t="s">
        <v>1555</v>
      </c>
      <c r="C49" s="28" t="s">
        <v>1556</v>
      </c>
      <c r="D49" s="28" t="s">
        <v>1557</v>
      </c>
      <c r="E49" s="63">
        <v>90.819100000000006</v>
      </c>
      <c r="F49" s="63">
        <v>16.55</v>
      </c>
      <c r="G49" s="63">
        <v>6.5500000000000007</v>
      </c>
      <c r="H49" s="63">
        <v>10</v>
      </c>
      <c r="I49" s="63">
        <v>0</v>
      </c>
      <c r="J49" s="63">
        <v>0</v>
      </c>
      <c r="K49" s="63">
        <v>26.55</v>
      </c>
      <c r="L49" s="63">
        <v>6</v>
      </c>
      <c r="M49" s="63">
        <v>7</v>
      </c>
      <c r="N49" s="63">
        <v>0</v>
      </c>
      <c r="O49" s="63">
        <v>6</v>
      </c>
      <c r="P49" s="63">
        <v>5.8</v>
      </c>
      <c r="Q49" s="63">
        <v>1.25</v>
      </c>
      <c r="R49" s="63">
        <v>0.5</v>
      </c>
      <c r="S49" s="63">
        <v>19.079500000000003</v>
      </c>
      <c r="T49" s="63">
        <v>9.5028000000000006</v>
      </c>
      <c r="U49" s="63">
        <v>9.5767000000000007</v>
      </c>
      <c r="V49" s="63">
        <v>28.639600000000002</v>
      </c>
      <c r="W49" s="63">
        <v>9.2218</v>
      </c>
      <c r="X49" s="63">
        <v>9.7856000000000005</v>
      </c>
      <c r="Y49" s="63">
        <v>9.6321999999999992</v>
      </c>
      <c r="AA49" s="42">
        <f t="shared" si="0"/>
        <v>0.95397500000000002</v>
      </c>
      <c r="AB49" s="42">
        <f t="shared" si="1"/>
        <v>0.95028000000000001</v>
      </c>
      <c r="AC49" s="42">
        <f t="shared" si="2"/>
        <v>0.95767000000000002</v>
      </c>
      <c r="AD49" s="42">
        <f t="shared" si="3"/>
        <v>0.95465333333333335</v>
      </c>
      <c r="AE49" s="42">
        <f t="shared" si="4"/>
        <v>0.92218</v>
      </c>
      <c r="AF49" s="42">
        <f t="shared" si="5"/>
        <v>0.9785600000000001</v>
      </c>
      <c r="AG49" s="42">
        <f t="shared" si="6"/>
        <v>0.96321999999999997</v>
      </c>
    </row>
    <row r="50" spans="1:33" x14ac:dyDescent="0.25">
      <c r="E50" s="102">
        <f>AVERAGE(E6:E49)</f>
        <v>92.876870319507276</v>
      </c>
      <c r="F50" s="102">
        <f t="shared" ref="F50:Y50" si="7">AVERAGE(F6:F49)</f>
        <v>23.332500000000003</v>
      </c>
      <c r="G50" s="102">
        <f t="shared" si="7"/>
        <v>6.9972727272727271</v>
      </c>
      <c r="H50" s="102">
        <f t="shared" si="7"/>
        <v>9.375</v>
      </c>
      <c r="I50" s="102">
        <f t="shared" si="7"/>
        <v>3.7272727272727271</v>
      </c>
      <c r="J50" s="102">
        <f t="shared" si="7"/>
        <v>3.2329545454545454</v>
      </c>
      <c r="K50" s="102">
        <f t="shared" si="7"/>
        <v>22.827272727272721</v>
      </c>
      <c r="L50" s="102">
        <f t="shared" si="7"/>
        <v>6.6022727272727275</v>
      </c>
      <c r="M50" s="102">
        <f t="shared" si="7"/>
        <v>6.0568181818181817</v>
      </c>
      <c r="N50" s="102">
        <f t="shared" si="7"/>
        <v>2.2818181818181817</v>
      </c>
      <c r="O50" s="102">
        <f t="shared" si="7"/>
        <v>0.97954545454545461</v>
      </c>
      <c r="P50" s="102">
        <f t="shared" si="7"/>
        <v>3.1113636363636377</v>
      </c>
      <c r="Q50" s="102">
        <f t="shared" si="7"/>
        <v>2.2613636363636362</v>
      </c>
      <c r="R50" s="102">
        <f t="shared" si="7"/>
        <v>1.5340909090909092</v>
      </c>
      <c r="S50" s="102">
        <f t="shared" si="7"/>
        <v>18.976678180036547</v>
      </c>
      <c r="T50" s="102">
        <f t="shared" si="7"/>
        <v>9.470905069390577</v>
      </c>
      <c r="U50" s="102">
        <f t="shared" si="7"/>
        <v>9.5057731106459702</v>
      </c>
      <c r="V50" s="102">
        <f t="shared" si="7"/>
        <v>27.740419412198005</v>
      </c>
      <c r="W50" s="102">
        <f t="shared" si="7"/>
        <v>8.8543443732203251</v>
      </c>
      <c r="X50" s="102">
        <f t="shared" si="7"/>
        <v>9.4659547118748417</v>
      </c>
      <c r="Y50" s="102">
        <f t="shared" si="7"/>
        <v>9.4201203271028309</v>
      </c>
      <c r="AA50" s="1">
        <f>AVERAGE(AA6:AA49)</f>
        <v>0.94883390900182751</v>
      </c>
      <c r="AB50" s="1">
        <f t="shared" ref="AB50:AG50" si="8">AVERAGE(AB6:AB49)</f>
        <v>0.94709050693905783</v>
      </c>
      <c r="AC50" s="1">
        <f t="shared" si="8"/>
        <v>0.95057731106459709</v>
      </c>
      <c r="AD50" s="1">
        <f t="shared" si="8"/>
        <v>0.9246806470732668</v>
      </c>
      <c r="AE50" s="1">
        <f t="shared" si="8"/>
        <v>0.88543443732203275</v>
      </c>
      <c r="AF50" s="1">
        <f t="shared" si="8"/>
        <v>0.94659547118748411</v>
      </c>
      <c r="AG50" s="1">
        <f t="shared" si="8"/>
        <v>0.942012032710283</v>
      </c>
    </row>
  </sheetData>
  <mergeCells count="14">
    <mergeCell ref="E1:E4"/>
    <mergeCell ref="F1:Y1"/>
    <mergeCell ref="A2:A3"/>
    <mergeCell ref="B2:B3"/>
    <mergeCell ref="C2:C3"/>
    <mergeCell ref="D2:D3"/>
    <mergeCell ref="F2:J2"/>
    <mergeCell ref="K2:R2"/>
    <mergeCell ref="S2:U2"/>
    <mergeCell ref="V2:Y2"/>
    <mergeCell ref="F3:J3"/>
    <mergeCell ref="K3:R3"/>
    <mergeCell ref="S3:U3"/>
    <mergeCell ref="V3:Y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opLeftCell="A9" zoomScale="60" zoomScaleNormal="60" workbookViewId="0">
      <selection activeCell="AA22" sqref="AA22:AG22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3" ht="4.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3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3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3" ht="409.5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33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33" s="16" customFormat="1" ht="78.75" x14ac:dyDescent="0.25">
      <c r="A6" s="19">
        <v>1</v>
      </c>
      <c r="B6" s="19" t="s">
        <v>1558</v>
      </c>
      <c r="C6" s="19" t="s">
        <v>1559</v>
      </c>
      <c r="D6" s="19">
        <v>3840005024</v>
      </c>
      <c r="E6" s="62">
        <v>143.09014332344213</v>
      </c>
      <c r="F6" s="62">
        <v>33.920699999999997</v>
      </c>
      <c r="G6" s="62">
        <v>8.4419000000000004</v>
      </c>
      <c r="H6" s="62">
        <v>8.5155999999999992</v>
      </c>
      <c r="I6" s="62">
        <v>8.5014000000000003</v>
      </c>
      <c r="J6" s="62">
        <v>8.4618000000000002</v>
      </c>
      <c r="K6" s="62">
        <v>59.555199999999999</v>
      </c>
      <c r="L6" s="62">
        <v>8.1898</v>
      </c>
      <c r="M6" s="62">
        <v>8.3880999999999997</v>
      </c>
      <c r="N6" s="62">
        <v>8.5439000000000007</v>
      </c>
      <c r="O6" s="62">
        <v>8.5183999999999997</v>
      </c>
      <c r="P6" s="62">
        <v>8.6402000000000001</v>
      </c>
      <c r="Q6" s="62">
        <v>8.6458999999999993</v>
      </c>
      <c r="R6" s="62">
        <v>8.6288999999999998</v>
      </c>
      <c r="S6" s="62">
        <v>19.821958456973295</v>
      </c>
      <c r="T6" s="62">
        <v>9.9109792284866476</v>
      </c>
      <c r="U6" s="62">
        <v>9.9109792284866476</v>
      </c>
      <c r="V6" s="62">
        <v>29.79228486646884</v>
      </c>
      <c r="W6" s="62">
        <v>9.9109792284866476</v>
      </c>
      <c r="X6" s="62">
        <v>9.9703264094955486</v>
      </c>
      <c r="Y6" s="62">
        <v>9.9109792284866476</v>
      </c>
      <c r="AA6" s="16">
        <f>AVERAGE(AB6:AC6)</f>
        <v>0.99109792284866471</v>
      </c>
      <c r="AB6" s="16">
        <f>ABS(T6/10)</f>
        <v>0.99109792284866471</v>
      </c>
      <c r="AC6" s="16">
        <f>ABS(U6/10)</f>
        <v>0.99109792284866471</v>
      </c>
      <c r="AD6" s="16">
        <f>AVERAGE(AE6:AG6)</f>
        <v>0.99307616221562822</v>
      </c>
      <c r="AE6" s="16">
        <f>ABS(W6/10)</f>
        <v>0.99109792284866471</v>
      </c>
      <c r="AF6" s="16">
        <f>ABS(X6/10)</f>
        <v>0.9970326409495549</v>
      </c>
      <c r="AG6" s="16">
        <f>ABS(Y6/10)</f>
        <v>0.99109792284866471</v>
      </c>
    </row>
    <row r="7" spans="1:33" s="16" customFormat="1" ht="78.75" x14ac:dyDescent="0.25">
      <c r="A7" s="19">
        <v>2</v>
      </c>
      <c r="B7" s="19" t="s">
        <v>1560</v>
      </c>
      <c r="C7" s="19" t="s">
        <v>1561</v>
      </c>
      <c r="D7" s="19">
        <v>3840004870</v>
      </c>
      <c r="E7" s="62">
        <v>144.47581428571431</v>
      </c>
      <c r="F7" s="62">
        <v>35.732399999999998</v>
      </c>
      <c r="G7" s="62">
        <v>8.5211000000000006</v>
      </c>
      <c r="H7" s="62">
        <v>8.8309999999999995</v>
      </c>
      <c r="I7" s="62">
        <v>9.1267999999999994</v>
      </c>
      <c r="J7" s="62">
        <v>9.2535000000000007</v>
      </c>
      <c r="K7" s="62">
        <v>59.457699999999996</v>
      </c>
      <c r="L7" s="62">
        <v>8.1338000000000008</v>
      </c>
      <c r="M7" s="62">
        <v>8.7324000000000002</v>
      </c>
      <c r="N7" s="62">
        <v>8.7464999999999993</v>
      </c>
      <c r="O7" s="62">
        <v>8.3803000000000001</v>
      </c>
      <c r="P7" s="62">
        <v>8.4506999999999994</v>
      </c>
      <c r="Q7" s="62">
        <v>8.3239000000000001</v>
      </c>
      <c r="R7" s="62">
        <v>8.6900999999999993</v>
      </c>
      <c r="S7" s="62">
        <v>19.714285714285715</v>
      </c>
      <c r="T7" s="62">
        <v>9.8571428571428577</v>
      </c>
      <c r="U7" s="62">
        <v>9.8571428571428577</v>
      </c>
      <c r="V7" s="62">
        <v>29.571428571428573</v>
      </c>
      <c r="W7" s="62">
        <v>9.8571428571428577</v>
      </c>
      <c r="X7" s="62">
        <v>9.8571428571428577</v>
      </c>
      <c r="Y7" s="62">
        <v>9.8571428571428577</v>
      </c>
      <c r="AA7" s="16">
        <f t="shared" ref="AA7:AA21" si="0">AVERAGE(AB7:AC7)</f>
        <v>0.98571428571428577</v>
      </c>
      <c r="AB7" s="16">
        <f t="shared" ref="AB7:AB21" si="1">ABS(T7/10)</f>
        <v>0.98571428571428577</v>
      </c>
      <c r="AC7" s="16">
        <f t="shared" ref="AC7:AC21" si="2">ABS(U7/10)</f>
        <v>0.98571428571428577</v>
      </c>
      <c r="AD7" s="16">
        <f t="shared" ref="AD7:AD21" si="3">AVERAGE(AE7:AG7)</f>
        <v>0.98571428571428577</v>
      </c>
      <c r="AE7" s="16">
        <f t="shared" ref="AE7:AE21" si="4">ABS(W7/10)</f>
        <v>0.98571428571428577</v>
      </c>
      <c r="AF7" s="16">
        <f t="shared" ref="AF7:AF21" si="5">ABS(X7/10)</f>
        <v>0.98571428571428577</v>
      </c>
      <c r="AG7" s="16">
        <f t="shared" ref="AG7:AG21" si="6">ABS(Y7/10)</f>
        <v>0.98571428571428577</v>
      </c>
    </row>
    <row r="8" spans="1:33" s="16" customFormat="1" ht="78.75" x14ac:dyDescent="0.25">
      <c r="A8" s="19">
        <v>3</v>
      </c>
      <c r="B8" s="19" t="s">
        <v>1562</v>
      </c>
      <c r="C8" s="19" t="s">
        <v>1563</v>
      </c>
      <c r="D8" s="19">
        <v>3840005673</v>
      </c>
      <c r="E8" s="62">
        <v>138.2924276371308</v>
      </c>
      <c r="F8" s="62">
        <v>33.203027272727276</v>
      </c>
      <c r="G8" s="62">
        <v>8.2600727272727283</v>
      </c>
      <c r="H8" s="62">
        <v>8.5171590909090895</v>
      </c>
      <c r="I8" s="62">
        <v>8.2987954545454539</v>
      </c>
      <c r="J8" s="62">
        <v>8.1270000000000007</v>
      </c>
      <c r="K8" s="62">
        <v>57.072522727272727</v>
      </c>
      <c r="L8" s="62">
        <v>7.9676681818181816</v>
      </c>
      <c r="M8" s="62">
        <v>7.8761136363636357</v>
      </c>
      <c r="N8" s="62">
        <v>8.0653727272727274</v>
      </c>
      <c r="O8" s="62">
        <v>8.2826227272727273</v>
      </c>
      <c r="P8" s="62">
        <v>8.6300363636363642</v>
      </c>
      <c r="Q8" s="62">
        <v>8.3401500000000013</v>
      </c>
      <c r="R8" s="62">
        <v>7.910559090909091</v>
      </c>
      <c r="S8" s="62">
        <v>19.472573839662445</v>
      </c>
      <c r="T8" s="62">
        <v>9.7257383966244717</v>
      </c>
      <c r="U8" s="62">
        <v>9.7468354430379733</v>
      </c>
      <c r="V8" s="62">
        <v>28.544303797468352</v>
      </c>
      <c r="W8" s="62">
        <v>9.0295358649789019</v>
      </c>
      <c r="X8" s="62">
        <v>9.7679324894514767</v>
      </c>
      <c r="Y8" s="62">
        <v>9.7468354430379733</v>
      </c>
      <c r="AA8" s="16">
        <f t="shared" si="0"/>
        <v>0.9736286919831223</v>
      </c>
      <c r="AB8" s="16">
        <f t="shared" si="1"/>
        <v>0.97257383966244715</v>
      </c>
      <c r="AC8" s="16">
        <f t="shared" si="2"/>
        <v>0.97468354430379733</v>
      </c>
      <c r="AD8" s="16">
        <f t="shared" si="3"/>
        <v>0.95147679324894507</v>
      </c>
      <c r="AE8" s="16">
        <f t="shared" si="4"/>
        <v>0.90295358649789015</v>
      </c>
      <c r="AF8" s="16">
        <f t="shared" si="5"/>
        <v>0.97679324894514763</v>
      </c>
      <c r="AG8" s="16">
        <f t="shared" si="6"/>
        <v>0.97468354430379733</v>
      </c>
    </row>
    <row r="9" spans="1:33" s="16" customFormat="1" ht="78.75" x14ac:dyDescent="0.25">
      <c r="A9" s="19">
        <v>4</v>
      </c>
      <c r="B9" s="19" t="s">
        <v>1564</v>
      </c>
      <c r="C9" s="19" t="s">
        <v>1565</v>
      </c>
      <c r="D9" s="19">
        <v>3840006500</v>
      </c>
      <c r="E9" s="62">
        <v>142.98734693877552</v>
      </c>
      <c r="F9" s="62">
        <v>36.32</v>
      </c>
      <c r="G9" s="62">
        <v>9.32</v>
      </c>
      <c r="H9" s="62">
        <v>9.18</v>
      </c>
      <c r="I9" s="62">
        <v>9.0399999999999991</v>
      </c>
      <c r="J9" s="62">
        <v>8.7799999999999994</v>
      </c>
      <c r="K9" s="62">
        <v>58.3</v>
      </c>
      <c r="L9" s="62">
        <v>7.72</v>
      </c>
      <c r="M9" s="62">
        <v>8.2200000000000006</v>
      </c>
      <c r="N9" s="62">
        <v>8.6999999999999993</v>
      </c>
      <c r="O9" s="62">
        <v>8.26</v>
      </c>
      <c r="P9" s="62">
        <v>8.82</v>
      </c>
      <c r="Q9" s="62">
        <v>8.2799999999999994</v>
      </c>
      <c r="R9" s="62">
        <v>8.3000000000000007</v>
      </c>
      <c r="S9" s="62">
        <v>19.591836734693878</v>
      </c>
      <c r="T9" s="62">
        <v>9.591836734693878</v>
      </c>
      <c r="U9" s="62">
        <v>10</v>
      </c>
      <c r="V9" s="62">
        <v>28.775510204081634</v>
      </c>
      <c r="W9" s="62">
        <v>9.387755102040817</v>
      </c>
      <c r="X9" s="62">
        <v>9.795918367346939</v>
      </c>
      <c r="Y9" s="62">
        <v>9.591836734693878</v>
      </c>
      <c r="AA9" s="16">
        <f t="shared" si="0"/>
        <v>0.97959183673469385</v>
      </c>
      <c r="AB9" s="16">
        <f t="shared" si="1"/>
        <v>0.95918367346938782</v>
      </c>
      <c r="AC9" s="16">
        <f t="shared" si="2"/>
        <v>1</v>
      </c>
      <c r="AD9" s="16">
        <f t="shared" si="3"/>
        <v>0.95918367346938771</v>
      </c>
      <c r="AE9" s="16">
        <f t="shared" si="4"/>
        <v>0.93877551020408168</v>
      </c>
      <c r="AF9" s="16">
        <f t="shared" si="5"/>
        <v>0.97959183673469385</v>
      </c>
      <c r="AG9" s="16">
        <f t="shared" si="6"/>
        <v>0.95918367346938782</v>
      </c>
    </row>
    <row r="10" spans="1:33" s="16" customFormat="1" ht="78.75" x14ac:dyDescent="0.25">
      <c r="A10" s="19">
        <v>5</v>
      </c>
      <c r="B10" s="19" t="s">
        <v>1566</v>
      </c>
      <c r="C10" s="19" t="s">
        <v>1567</v>
      </c>
      <c r="D10" s="19">
        <v>3840005352</v>
      </c>
      <c r="E10" s="62">
        <v>151.20557500000001</v>
      </c>
      <c r="F10" s="62">
        <v>37.942950000000003</v>
      </c>
      <c r="G10" s="62">
        <v>9.616299999999999</v>
      </c>
      <c r="H10" s="62">
        <v>9.5837000000000003</v>
      </c>
      <c r="I10" s="62">
        <v>9.44665</v>
      </c>
      <c r="J10" s="62">
        <v>9.2963000000000005</v>
      </c>
      <c r="K10" s="62">
        <v>63.262625</v>
      </c>
      <c r="L10" s="62">
        <v>8.6255750000000013</v>
      </c>
      <c r="M10" s="62">
        <v>9.0688999999999993</v>
      </c>
      <c r="N10" s="62">
        <v>9.4096499999999992</v>
      </c>
      <c r="O10" s="62">
        <v>9.1140499999999989</v>
      </c>
      <c r="P10" s="62">
        <v>9.3296500000000009</v>
      </c>
      <c r="Q10" s="62">
        <v>8.50075</v>
      </c>
      <c r="R10" s="62">
        <v>9.2140500000000003</v>
      </c>
      <c r="S10" s="62">
        <v>20</v>
      </c>
      <c r="T10" s="62">
        <v>10</v>
      </c>
      <c r="U10" s="62">
        <v>10</v>
      </c>
      <c r="V10" s="62">
        <v>30</v>
      </c>
      <c r="W10" s="62">
        <v>10</v>
      </c>
      <c r="X10" s="62">
        <v>10</v>
      </c>
      <c r="Y10" s="62">
        <v>10</v>
      </c>
      <c r="AA10" s="16">
        <f t="shared" si="0"/>
        <v>1</v>
      </c>
      <c r="AB10" s="16">
        <f t="shared" si="1"/>
        <v>1</v>
      </c>
      <c r="AC10" s="16">
        <f t="shared" si="2"/>
        <v>1</v>
      </c>
      <c r="AD10" s="16">
        <f t="shared" si="3"/>
        <v>1</v>
      </c>
      <c r="AE10" s="16">
        <f t="shared" si="4"/>
        <v>1</v>
      </c>
      <c r="AF10" s="16">
        <f t="shared" si="5"/>
        <v>1</v>
      </c>
      <c r="AG10" s="16">
        <f t="shared" si="6"/>
        <v>1</v>
      </c>
    </row>
    <row r="11" spans="1:33" s="2" customFormat="1" ht="63" x14ac:dyDescent="0.25">
      <c r="A11" s="19">
        <v>6</v>
      </c>
      <c r="B11" s="3" t="s">
        <v>1568</v>
      </c>
      <c r="C11" s="3" t="s">
        <v>1569</v>
      </c>
      <c r="D11" s="3">
        <v>3840004310</v>
      </c>
      <c r="E11" s="61">
        <v>139.26468204530312</v>
      </c>
      <c r="F11" s="61">
        <v>33.586421052631579</v>
      </c>
      <c r="G11" s="61">
        <v>8.3649842105263161</v>
      </c>
      <c r="H11" s="61">
        <v>8.4422263157894726</v>
      </c>
      <c r="I11" s="61">
        <v>8.5991105263157888</v>
      </c>
      <c r="J11" s="61">
        <v>8.1800999999999995</v>
      </c>
      <c r="K11" s="61">
        <v>57.260539473684204</v>
      </c>
      <c r="L11" s="61">
        <v>7.1771447368421049</v>
      </c>
      <c r="M11" s="61">
        <v>8.4401105263157898</v>
      </c>
      <c r="N11" s="61">
        <v>8.3847394736842098</v>
      </c>
      <c r="O11" s="61">
        <v>8.1915894736842105</v>
      </c>
      <c r="P11" s="61">
        <v>8.7054789473684195</v>
      </c>
      <c r="Q11" s="61">
        <v>8.35316052631579</v>
      </c>
      <c r="R11" s="61">
        <v>8.0083157894736843</v>
      </c>
      <c r="S11" s="61">
        <v>19.778481012658229</v>
      </c>
      <c r="T11" s="61">
        <v>9.8101265822784818</v>
      </c>
      <c r="U11" s="61">
        <v>9.9683544303797476</v>
      </c>
      <c r="V11" s="61">
        <v>28.639240506329116</v>
      </c>
      <c r="W11" s="61">
        <v>8.924050632911392</v>
      </c>
      <c r="X11" s="61">
        <v>9.9367088607594951</v>
      </c>
      <c r="Y11" s="61">
        <v>9.7784810126582276</v>
      </c>
      <c r="AA11" s="16">
        <f t="shared" si="0"/>
        <v>0.98892405063291156</v>
      </c>
      <c r="AB11" s="16">
        <f t="shared" si="1"/>
        <v>0.98101265822784822</v>
      </c>
      <c r="AC11" s="16">
        <f t="shared" si="2"/>
        <v>0.99683544303797478</v>
      </c>
      <c r="AD11" s="16">
        <f t="shared" si="3"/>
        <v>0.95464135021097052</v>
      </c>
      <c r="AE11" s="16">
        <f t="shared" si="4"/>
        <v>0.89240506329113922</v>
      </c>
      <c r="AF11" s="16">
        <f t="shared" si="5"/>
        <v>0.99367088607594956</v>
      </c>
      <c r="AG11" s="16">
        <f t="shared" si="6"/>
        <v>0.97784810126582278</v>
      </c>
    </row>
    <row r="12" spans="1:33" s="2" customFormat="1" ht="63" x14ac:dyDescent="0.25">
      <c r="A12" s="19">
        <v>7</v>
      </c>
      <c r="B12" s="3" t="s">
        <v>1570</v>
      </c>
      <c r="C12" s="3" t="s">
        <v>1571</v>
      </c>
      <c r="D12" s="3">
        <v>3840002520</v>
      </c>
      <c r="E12" s="61">
        <v>147.20247898550724</v>
      </c>
      <c r="F12" s="61">
        <v>36.083366666666663</v>
      </c>
      <c r="G12" s="61">
        <v>8.625</v>
      </c>
      <c r="H12" s="61">
        <v>8.9583499999999994</v>
      </c>
      <c r="I12" s="61">
        <v>9.3333166666666667</v>
      </c>
      <c r="J12" s="61">
        <v>9.1667000000000005</v>
      </c>
      <c r="K12" s="61">
        <v>63.510416666666664</v>
      </c>
      <c r="L12" s="61">
        <v>8.2395833333333339</v>
      </c>
      <c r="M12" s="61">
        <v>9.4375</v>
      </c>
      <c r="N12" s="61">
        <v>9.4375</v>
      </c>
      <c r="O12" s="61">
        <v>8.9791500000000006</v>
      </c>
      <c r="P12" s="61">
        <v>9.3958499999999994</v>
      </c>
      <c r="Q12" s="61">
        <v>9.0416500000000006</v>
      </c>
      <c r="R12" s="61">
        <v>8.9791833333333333</v>
      </c>
      <c r="S12" s="61">
        <v>19.782608695652172</v>
      </c>
      <c r="T12" s="61">
        <v>10</v>
      </c>
      <c r="U12" s="61">
        <v>9.7826086956521738</v>
      </c>
      <c r="V12" s="61">
        <v>27.826086956521738</v>
      </c>
      <c r="W12" s="61">
        <v>7.8260869565217392</v>
      </c>
      <c r="X12" s="61">
        <v>10</v>
      </c>
      <c r="Y12" s="61">
        <v>10</v>
      </c>
      <c r="AA12" s="16">
        <f t="shared" si="0"/>
        <v>0.98913043478260865</v>
      </c>
      <c r="AB12" s="16">
        <f t="shared" si="1"/>
        <v>1</v>
      </c>
      <c r="AC12" s="16">
        <f t="shared" si="2"/>
        <v>0.97826086956521741</v>
      </c>
      <c r="AD12" s="16">
        <f t="shared" si="3"/>
        <v>0.92753623188405798</v>
      </c>
      <c r="AE12" s="16">
        <f t="shared" si="4"/>
        <v>0.78260869565217395</v>
      </c>
      <c r="AF12" s="16">
        <f t="shared" si="5"/>
        <v>1</v>
      </c>
      <c r="AG12" s="16">
        <f t="shared" si="6"/>
        <v>1</v>
      </c>
    </row>
    <row r="13" spans="1:33" s="2" customFormat="1" ht="63" x14ac:dyDescent="0.25">
      <c r="A13" s="19">
        <v>8</v>
      </c>
      <c r="B13" s="3" t="s">
        <v>1572</v>
      </c>
      <c r="C13" s="3" t="s">
        <v>1573</v>
      </c>
      <c r="D13" s="3">
        <v>3840004782</v>
      </c>
      <c r="E13" s="61">
        <v>90.5</v>
      </c>
      <c r="F13" s="61">
        <v>24</v>
      </c>
      <c r="G13" s="61">
        <v>5</v>
      </c>
      <c r="H13" s="61">
        <v>4</v>
      </c>
      <c r="I13" s="61">
        <v>9</v>
      </c>
      <c r="J13" s="61">
        <v>6</v>
      </c>
      <c r="K13" s="61">
        <v>26.5</v>
      </c>
      <c r="L13" s="61">
        <v>2.5</v>
      </c>
      <c r="M13" s="61">
        <v>4</v>
      </c>
      <c r="N13" s="61">
        <v>3</v>
      </c>
      <c r="O13" s="61">
        <v>0</v>
      </c>
      <c r="P13" s="61">
        <v>8</v>
      </c>
      <c r="Q13" s="61">
        <v>9</v>
      </c>
      <c r="R13" s="61">
        <v>0</v>
      </c>
      <c r="S13" s="61">
        <v>20</v>
      </c>
      <c r="T13" s="61">
        <v>10</v>
      </c>
      <c r="U13" s="61">
        <v>10</v>
      </c>
      <c r="V13" s="61">
        <v>20</v>
      </c>
      <c r="W13" s="61">
        <v>0</v>
      </c>
      <c r="X13" s="61">
        <v>10</v>
      </c>
      <c r="Y13" s="61">
        <v>10</v>
      </c>
      <c r="AA13" s="16">
        <f t="shared" si="0"/>
        <v>1</v>
      </c>
      <c r="AB13" s="16">
        <f t="shared" si="1"/>
        <v>1</v>
      </c>
      <c r="AC13" s="16">
        <f t="shared" si="2"/>
        <v>1</v>
      </c>
      <c r="AD13" s="16">
        <f t="shared" si="3"/>
        <v>0.66666666666666663</v>
      </c>
      <c r="AE13" s="16">
        <f t="shared" si="4"/>
        <v>0</v>
      </c>
      <c r="AF13" s="16">
        <f t="shared" si="5"/>
        <v>1</v>
      </c>
      <c r="AG13" s="16">
        <f t="shared" si="6"/>
        <v>1</v>
      </c>
    </row>
    <row r="14" spans="1:33" s="2" customFormat="1" ht="63" x14ac:dyDescent="0.25">
      <c r="A14" s="19">
        <v>9</v>
      </c>
      <c r="B14" s="3" t="s">
        <v>1574</v>
      </c>
      <c r="C14" s="3" t="s">
        <v>1575</v>
      </c>
      <c r="D14" s="3">
        <v>3840004101</v>
      </c>
      <c r="E14" s="61">
        <v>159.78215</v>
      </c>
      <c r="F14" s="61">
        <v>39.935450000000003</v>
      </c>
      <c r="G14" s="61">
        <v>9.9878999999999998</v>
      </c>
      <c r="H14" s="61">
        <v>9.9838500000000003</v>
      </c>
      <c r="I14" s="61">
        <v>9.9878999999999998</v>
      </c>
      <c r="J14" s="61">
        <v>9.9757999999999996</v>
      </c>
      <c r="K14" s="61">
        <v>69.846699999999998</v>
      </c>
      <c r="L14" s="61">
        <v>9.9717500000000001</v>
      </c>
      <c r="M14" s="61">
        <v>9.9878999999999998</v>
      </c>
      <c r="N14" s="61">
        <v>9.9838500000000003</v>
      </c>
      <c r="O14" s="61">
        <v>9.9717500000000001</v>
      </c>
      <c r="P14" s="61">
        <v>9.9878999999999998</v>
      </c>
      <c r="Q14" s="61">
        <v>9.9838500000000003</v>
      </c>
      <c r="R14" s="61">
        <v>9.9596999999999998</v>
      </c>
      <c r="S14" s="61">
        <v>20</v>
      </c>
      <c r="T14" s="61">
        <v>10</v>
      </c>
      <c r="U14" s="61">
        <v>10</v>
      </c>
      <c r="V14" s="61">
        <v>30</v>
      </c>
      <c r="W14" s="61">
        <v>10</v>
      </c>
      <c r="X14" s="61">
        <v>10</v>
      </c>
      <c r="Y14" s="61">
        <v>10</v>
      </c>
      <c r="AA14" s="16">
        <f t="shared" si="0"/>
        <v>1</v>
      </c>
      <c r="AB14" s="16">
        <f t="shared" si="1"/>
        <v>1</v>
      </c>
      <c r="AC14" s="16">
        <f t="shared" si="2"/>
        <v>1</v>
      </c>
      <c r="AD14" s="16">
        <f t="shared" si="3"/>
        <v>1</v>
      </c>
      <c r="AE14" s="16">
        <f t="shared" si="4"/>
        <v>1</v>
      </c>
      <c r="AF14" s="16">
        <f t="shared" si="5"/>
        <v>1</v>
      </c>
      <c r="AG14" s="16">
        <f t="shared" si="6"/>
        <v>1</v>
      </c>
    </row>
    <row r="15" spans="1:33" s="2" customFormat="1" ht="63" x14ac:dyDescent="0.25">
      <c r="A15" s="19">
        <v>10</v>
      </c>
      <c r="B15" s="3" t="s">
        <v>1576</v>
      </c>
      <c r="C15" s="3" t="s">
        <v>1577</v>
      </c>
      <c r="D15" s="3">
        <v>3819008625</v>
      </c>
      <c r="E15" s="61">
        <v>158.877025</v>
      </c>
      <c r="F15" s="61">
        <v>39.559249999999999</v>
      </c>
      <c r="G15" s="61">
        <v>9.9420999999999999</v>
      </c>
      <c r="H15" s="61">
        <v>9.8118499999999997</v>
      </c>
      <c r="I15" s="61">
        <v>9.9315999999999995</v>
      </c>
      <c r="J15" s="61">
        <v>9.8736999999999995</v>
      </c>
      <c r="K15" s="61">
        <v>69.317774999999997</v>
      </c>
      <c r="L15" s="61">
        <v>9.8638250000000003</v>
      </c>
      <c r="M15" s="61">
        <v>9.8743499999999997</v>
      </c>
      <c r="N15" s="61">
        <v>9.9315999999999995</v>
      </c>
      <c r="O15" s="61">
        <v>9.9263000000000012</v>
      </c>
      <c r="P15" s="61">
        <v>9.9420999999999999</v>
      </c>
      <c r="Q15" s="61">
        <v>9.921050000000001</v>
      </c>
      <c r="R15" s="61">
        <v>9.858550000000001</v>
      </c>
      <c r="S15" s="61">
        <v>20</v>
      </c>
      <c r="T15" s="61">
        <v>10</v>
      </c>
      <c r="U15" s="61">
        <v>10</v>
      </c>
      <c r="V15" s="61">
        <v>30</v>
      </c>
      <c r="W15" s="61">
        <v>10</v>
      </c>
      <c r="X15" s="61">
        <v>10</v>
      </c>
      <c r="Y15" s="61">
        <v>10</v>
      </c>
      <c r="AA15" s="16">
        <f t="shared" si="0"/>
        <v>1</v>
      </c>
      <c r="AB15" s="16">
        <f t="shared" si="1"/>
        <v>1</v>
      </c>
      <c r="AC15" s="16">
        <f t="shared" si="2"/>
        <v>1</v>
      </c>
      <c r="AD15" s="16">
        <f t="shared" si="3"/>
        <v>1</v>
      </c>
      <c r="AE15" s="16">
        <f t="shared" si="4"/>
        <v>1</v>
      </c>
      <c r="AF15" s="16">
        <f t="shared" si="5"/>
        <v>1</v>
      </c>
      <c r="AG15" s="16">
        <f t="shared" si="6"/>
        <v>1</v>
      </c>
    </row>
    <row r="16" spans="1:33" s="2" customFormat="1" ht="63" x14ac:dyDescent="0.25">
      <c r="A16" s="19">
        <v>11</v>
      </c>
      <c r="B16" s="3" t="s">
        <v>1578</v>
      </c>
      <c r="C16" s="3" t="s">
        <v>1579</v>
      </c>
      <c r="D16" s="3">
        <v>3851009101</v>
      </c>
      <c r="E16" s="61">
        <v>148.796875</v>
      </c>
      <c r="F16" s="61">
        <v>36.03125</v>
      </c>
      <c r="G16" s="61">
        <v>9.125</v>
      </c>
      <c r="H16" s="61">
        <v>8.65625</v>
      </c>
      <c r="I16" s="61">
        <v>8.625</v>
      </c>
      <c r="J16" s="61">
        <v>9.625</v>
      </c>
      <c r="K16" s="61">
        <v>63.078125</v>
      </c>
      <c r="L16" s="61">
        <v>9.109375</v>
      </c>
      <c r="M16" s="61">
        <v>9.28125</v>
      </c>
      <c r="N16" s="61">
        <v>9.34375</v>
      </c>
      <c r="O16" s="61">
        <v>8.5</v>
      </c>
      <c r="P16" s="61">
        <v>9.25</v>
      </c>
      <c r="Q16" s="61">
        <v>9.0625</v>
      </c>
      <c r="R16" s="61">
        <v>8.53125</v>
      </c>
      <c r="S16" s="61">
        <v>19.6875</v>
      </c>
      <c r="T16" s="61">
        <v>10</v>
      </c>
      <c r="U16" s="61">
        <v>9.6875</v>
      </c>
      <c r="V16" s="61">
        <v>30</v>
      </c>
      <c r="W16" s="61">
        <v>10</v>
      </c>
      <c r="X16" s="61">
        <v>10</v>
      </c>
      <c r="Y16" s="61">
        <v>10</v>
      </c>
      <c r="AA16" s="16">
        <f t="shared" si="0"/>
        <v>0.984375</v>
      </c>
      <c r="AB16" s="16">
        <f t="shared" si="1"/>
        <v>1</v>
      </c>
      <c r="AC16" s="16">
        <f t="shared" si="2"/>
        <v>0.96875</v>
      </c>
      <c r="AD16" s="16">
        <f t="shared" si="3"/>
        <v>1</v>
      </c>
      <c r="AE16" s="16">
        <f t="shared" si="4"/>
        <v>1</v>
      </c>
      <c r="AF16" s="16">
        <f t="shared" si="5"/>
        <v>1</v>
      </c>
      <c r="AG16" s="16">
        <f t="shared" si="6"/>
        <v>1</v>
      </c>
    </row>
    <row r="17" spans="1:33" s="2" customFormat="1" ht="63" x14ac:dyDescent="0.25">
      <c r="A17" s="19">
        <v>12</v>
      </c>
      <c r="B17" s="3" t="s">
        <v>1580</v>
      </c>
      <c r="C17" s="3" t="s">
        <v>1581</v>
      </c>
      <c r="D17" s="3">
        <v>3840004888</v>
      </c>
      <c r="E17" s="61">
        <v>145.76909705882355</v>
      </c>
      <c r="F17" s="61">
        <v>35.058399999999999</v>
      </c>
      <c r="G17" s="61">
        <v>8.7388999999999992</v>
      </c>
      <c r="H17" s="61">
        <v>8.8249999999999993</v>
      </c>
      <c r="I17" s="61">
        <v>8.8139000000000003</v>
      </c>
      <c r="J17" s="61">
        <v>8.6806000000000001</v>
      </c>
      <c r="K17" s="61">
        <v>61.593050000000005</v>
      </c>
      <c r="L17" s="61">
        <v>8.4208499999999997</v>
      </c>
      <c r="M17" s="61">
        <v>8.8472000000000008</v>
      </c>
      <c r="N17" s="61">
        <v>8.9055499999999999</v>
      </c>
      <c r="O17" s="61">
        <v>8.7972000000000001</v>
      </c>
      <c r="P17" s="61">
        <v>8.8819499999999998</v>
      </c>
      <c r="Q17" s="61">
        <v>8.9333500000000008</v>
      </c>
      <c r="R17" s="61">
        <v>8.8069500000000005</v>
      </c>
      <c r="S17" s="61">
        <v>19.705882352941174</v>
      </c>
      <c r="T17" s="61">
        <v>9.852941176470587</v>
      </c>
      <c r="U17" s="61">
        <v>9.852941176470587</v>
      </c>
      <c r="V17" s="61">
        <v>29.411764705882348</v>
      </c>
      <c r="W17" s="61">
        <v>9.7058823529411757</v>
      </c>
      <c r="X17" s="61">
        <v>9.852941176470587</v>
      </c>
      <c r="Y17" s="61">
        <v>9.852941176470587</v>
      </c>
      <c r="AA17" s="16">
        <f t="shared" si="0"/>
        <v>0.98529411764705865</v>
      </c>
      <c r="AB17" s="16">
        <f t="shared" si="1"/>
        <v>0.98529411764705865</v>
      </c>
      <c r="AC17" s="16">
        <f t="shared" si="2"/>
        <v>0.98529411764705865</v>
      </c>
      <c r="AD17" s="16">
        <f t="shared" si="3"/>
        <v>0.98039215686274483</v>
      </c>
      <c r="AE17" s="16">
        <f t="shared" si="4"/>
        <v>0.97058823529411753</v>
      </c>
      <c r="AF17" s="16">
        <f t="shared" si="5"/>
        <v>0.98529411764705865</v>
      </c>
      <c r="AG17" s="16">
        <f t="shared" si="6"/>
        <v>0.98529411764705865</v>
      </c>
    </row>
    <row r="18" spans="1:33" s="2" customFormat="1" ht="63" x14ac:dyDescent="0.25">
      <c r="A18" s="19">
        <v>13</v>
      </c>
      <c r="B18" s="3" t="s">
        <v>1582</v>
      </c>
      <c r="C18" s="3" t="s">
        <v>1583</v>
      </c>
      <c r="D18" s="3">
        <v>3840006557</v>
      </c>
      <c r="E18" s="61">
        <v>139.81728484848486</v>
      </c>
      <c r="F18" s="61">
        <v>35.808366666666672</v>
      </c>
      <c r="G18" s="61">
        <v>9.091683333333334</v>
      </c>
      <c r="H18" s="61">
        <v>8.9625166666666658</v>
      </c>
      <c r="I18" s="61">
        <v>8.8791666666666664</v>
      </c>
      <c r="J18" s="61">
        <v>8.875</v>
      </c>
      <c r="K18" s="61">
        <v>60.327100000000002</v>
      </c>
      <c r="L18" s="61">
        <v>8.6979000000000006</v>
      </c>
      <c r="M18" s="61">
        <v>8.5500166666666679</v>
      </c>
      <c r="N18" s="61">
        <v>8.6374833333333321</v>
      </c>
      <c r="O18" s="61">
        <v>8.5833499999999994</v>
      </c>
      <c r="P18" s="61">
        <v>8.8458333333333332</v>
      </c>
      <c r="Q18" s="61">
        <v>8.6208333333333336</v>
      </c>
      <c r="R18" s="61">
        <v>8.3916833333333329</v>
      </c>
      <c r="S18" s="61">
        <v>18.09090909090909</v>
      </c>
      <c r="T18" s="61">
        <v>9.212121212121211</v>
      </c>
      <c r="U18" s="61">
        <v>8.8787878787878789</v>
      </c>
      <c r="V18" s="61">
        <v>25.59090909090909</v>
      </c>
      <c r="W18" s="61">
        <v>7.7272727272727266</v>
      </c>
      <c r="X18" s="61">
        <v>8.6515151515151523</v>
      </c>
      <c r="Y18" s="61">
        <v>9.212121212121211</v>
      </c>
      <c r="AA18" s="16">
        <f t="shared" si="0"/>
        <v>0.90454545454545454</v>
      </c>
      <c r="AB18" s="16">
        <f t="shared" si="1"/>
        <v>0.92121212121212115</v>
      </c>
      <c r="AC18" s="16">
        <f t="shared" si="2"/>
        <v>0.88787878787878793</v>
      </c>
      <c r="AD18" s="16">
        <f t="shared" si="3"/>
        <v>0.85303030303030303</v>
      </c>
      <c r="AE18" s="16">
        <f t="shared" si="4"/>
        <v>0.77272727272727271</v>
      </c>
      <c r="AF18" s="16">
        <f t="shared" si="5"/>
        <v>0.86515151515151523</v>
      </c>
      <c r="AG18" s="16">
        <f t="shared" si="6"/>
        <v>0.92121212121212115</v>
      </c>
    </row>
    <row r="19" spans="1:33" s="2" customFormat="1" ht="63" x14ac:dyDescent="0.25">
      <c r="A19" s="19">
        <v>14</v>
      </c>
      <c r="B19" s="3" t="s">
        <v>1584</v>
      </c>
      <c r="C19" s="3" t="s">
        <v>1585</v>
      </c>
      <c r="D19" s="3">
        <v>3840004944</v>
      </c>
      <c r="E19" s="61">
        <v>152.94999999999999</v>
      </c>
      <c r="F19" s="61">
        <v>37.200000000000003</v>
      </c>
      <c r="G19" s="61">
        <v>9.3000000000000007</v>
      </c>
      <c r="H19" s="61">
        <v>9.35</v>
      </c>
      <c r="I19" s="61">
        <v>9.35</v>
      </c>
      <c r="J19" s="61">
        <v>9.1999999999999993</v>
      </c>
      <c r="K19" s="61">
        <v>65.75</v>
      </c>
      <c r="L19" s="61">
        <v>9.35</v>
      </c>
      <c r="M19" s="61">
        <v>9.25</v>
      </c>
      <c r="N19" s="61">
        <v>9.5500000000000007</v>
      </c>
      <c r="O19" s="61">
        <v>9.5</v>
      </c>
      <c r="P19" s="61">
        <v>9.3000000000000007</v>
      </c>
      <c r="Q19" s="61">
        <v>9.5500000000000007</v>
      </c>
      <c r="R19" s="61">
        <v>9.25</v>
      </c>
      <c r="S19" s="61">
        <v>20</v>
      </c>
      <c r="T19" s="61">
        <v>10</v>
      </c>
      <c r="U19" s="61">
        <v>10</v>
      </c>
      <c r="V19" s="61">
        <v>30</v>
      </c>
      <c r="W19" s="61">
        <v>10</v>
      </c>
      <c r="X19" s="61">
        <v>10</v>
      </c>
      <c r="Y19" s="61">
        <v>10</v>
      </c>
      <c r="AA19" s="16">
        <f t="shared" si="0"/>
        <v>1</v>
      </c>
      <c r="AB19" s="16">
        <f t="shared" si="1"/>
        <v>1</v>
      </c>
      <c r="AC19" s="16">
        <f t="shared" si="2"/>
        <v>1</v>
      </c>
      <c r="AD19" s="16">
        <f t="shared" si="3"/>
        <v>1</v>
      </c>
      <c r="AE19" s="16">
        <f t="shared" si="4"/>
        <v>1</v>
      </c>
      <c r="AF19" s="16">
        <f t="shared" si="5"/>
        <v>1</v>
      </c>
      <c r="AG19" s="16">
        <f t="shared" si="6"/>
        <v>1</v>
      </c>
    </row>
    <row r="20" spans="1:33" s="2" customFormat="1" ht="63" x14ac:dyDescent="0.25">
      <c r="A20" s="19">
        <v>15</v>
      </c>
      <c r="B20" s="3" t="s">
        <v>1586</v>
      </c>
      <c r="C20" s="3" t="s">
        <v>1587</v>
      </c>
      <c r="D20" s="3">
        <v>3840004912</v>
      </c>
      <c r="E20" s="61">
        <v>145.17465000000001</v>
      </c>
      <c r="F20" s="61">
        <v>39.647100000000002</v>
      </c>
      <c r="G20" s="61">
        <v>9.9412000000000003</v>
      </c>
      <c r="H20" s="61">
        <v>9.970600000000001</v>
      </c>
      <c r="I20" s="61">
        <v>9.970600000000001</v>
      </c>
      <c r="J20" s="61">
        <v>9.7646999999999995</v>
      </c>
      <c r="K20" s="61">
        <v>55.527550000000012</v>
      </c>
      <c r="L20" s="61">
        <v>7.6856499999999999</v>
      </c>
      <c r="M20" s="61">
        <v>8.9117499999999996</v>
      </c>
      <c r="N20" s="61">
        <v>8.8897000000000013</v>
      </c>
      <c r="O20" s="61">
        <v>6.9154499999999999</v>
      </c>
      <c r="P20" s="61">
        <v>9.033100000000001</v>
      </c>
      <c r="Q20" s="61">
        <v>7.8529499999999999</v>
      </c>
      <c r="R20" s="61">
        <v>6.23895</v>
      </c>
      <c r="S20" s="61">
        <v>20</v>
      </c>
      <c r="T20" s="61">
        <v>10</v>
      </c>
      <c r="U20" s="61">
        <v>10</v>
      </c>
      <c r="V20" s="61">
        <v>30</v>
      </c>
      <c r="W20" s="61">
        <v>10</v>
      </c>
      <c r="X20" s="61">
        <v>10</v>
      </c>
      <c r="Y20" s="61">
        <v>10</v>
      </c>
      <c r="AA20" s="16">
        <f t="shared" si="0"/>
        <v>1</v>
      </c>
      <c r="AB20" s="16">
        <f t="shared" si="1"/>
        <v>1</v>
      </c>
      <c r="AC20" s="16">
        <f t="shared" si="2"/>
        <v>1</v>
      </c>
      <c r="AD20" s="16">
        <f t="shared" si="3"/>
        <v>1</v>
      </c>
      <c r="AE20" s="16">
        <f t="shared" si="4"/>
        <v>1</v>
      </c>
      <c r="AF20" s="16">
        <f t="shared" si="5"/>
        <v>1</v>
      </c>
      <c r="AG20" s="16">
        <f t="shared" si="6"/>
        <v>1</v>
      </c>
    </row>
    <row r="21" spans="1:33" ht="90" x14ac:dyDescent="0.25">
      <c r="D21" s="101" t="s">
        <v>2039</v>
      </c>
      <c r="E21" s="1">
        <v>122.66</v>
      </c>
      <c r="F21" s="1">
        <v>35.479999999999997</v>
      </c>
      <c r="G21" s="1">
        <v>8.94</v>
      </c>
      <c r="H21" s="1">
        <v>8.9700000000000006</v>
      </c>
      <c r="I21" s="1">
        <v>8.92</v>
      </c>
      <c r="J21" s="1">
        <v>8.65</v>
      </c>
      <c r="K21" s="1">
        <v>37.180000000000007</v>
      </c>
      <c r="L21" s="1">
        <v>8.8699999999999992</v>
      </c>
      <c r="M21" s="1">
        <v>6.92</v>
      </c>
      <c r="N21" s="1">
        <v>7.24</v>
      </c>
      <c r="O21" s="1">
        <v>2.86</v>
      </c>
      <c r="P21" s="1">
        <v>4.3899999999999997</v>
      </c>
      <c r="Q21" s="1">
        <v>3.45</v>
      </c>
      <c r="R21" s="1">
        <v>3.45</v>
      </c>
      <c r="S21" s="1">
        <v>20</v>
      </c>
      <c r="T21" s="1">
        <v>10</v>
      </c>
      <c r="U21" s="1">
        <v>10</v>
      </c>
      <c r="V21" s="1">
        <v>30</v>
      </c>
      <c r="W21" s="1">
        <v>10</v>
      </c>
      <c r="X21" s="1">
        <v>10</v>
      </c>
      <c r="Y21" s="1">
        <v>10</v>
      </c>
      <c r="AA21" s="16">
        <f t="shared" si="0"/>
        <v>1</v>
      </c>
      <c r="AB21" s="16">
        <f t="shared" si="1"/>
        <v>1</v>
      </c>
      <c r="AC21" s="16">
        <f t="shared" si="2"/>
        <v>1</v>
      </c>
      <c r="AD21" s="16">
        <f t="shared" si="3"/>
        <v>1</v>
      </c>
      <c r="AE21" s="16">
        <f t="shared" si="4"/>
        <v>1</v>
      </c>
      <c r="AF21" s="16">
        <f t="shared" si="5"/>
        <v>1</v>
      </c>
      <c r="AG21" s="16">
        <f t="shared" si="6"/>
        <v>1</v>
      </c>
    </row>
    <row r="22" spans="1:33" x14ac:dyDescent="0.25">
      <c r="E22" s="102">
        <f>AVERAGE(E6:E21)</f>
        <v>141.92784688269884</v>
      </c>
      <c r="F22" s="102">
        <f t="shared" ref="F22:Y22" si="7">AVERAGE(F6:F21)</f>
        <v>35.594292603668258</v>
      </c>
      <c r="G22" s="102">
        <f t="shared" si="7"/>
        <v>8.8260087669457725</v>
      </c>
      <c r="H22" s="102">
        <f t="shared" si="7"/>
        <v>8.7848813795853271</v>
      </c>
      <c r="I22" s="102">
        <f t="shared" si="7"/>
        <v>9.1140149571371598</v>
      </c>
      <c r="J22" s="102">
        <f t="shared" si="7"/>
        <v>8.8693875000000002</v>
      </c>
      <c r="K22" s="102">
        <f t="shared" si="7"/>
        <v>57.971206491726477</v>
      </c>
      <c r="L22" s="102">
        <f t="shared" si="7"/>
        <v>8.1576825782496005</v>
      </c>
      <c r="M22" s="102">
        <f t="shared" si="7"/>
        <v>8.4865994268341289</v>
      </c>
      <c r="N22" s="102">
        <f t="shared" si="7"/>
        <v>8.5480997208931431</v>
      </c>
      <c r="O22" s="102">
        <f t="shared" si="7"/>
        <v>7.7987601375598077</v>
      </c>
      <c r="P22" s="102">
        <f t="shared" si="7"/>
        <v>8.7251749152711309</v>
      </c>
      <c r="Q22" s="102">
        <f t="shared" si="7"/>
        <v>8.4912527412280703</v>
      </c>
      <c r="R22" s="102">
        <f t="shared" si="7"/>
        <v>7.7636369716905911</v>
      </c>
      <c r="S22" s="102">
        <f t="shared" si="7"/>
        <v>19.727877243610997</v>
      </c>
      <c r="T22" s="102">
        <f t="shared" si="7"/>
        <v>9.8725553867386342</v>
      </c>
      <c r="U22" s="102">
        <f t="shared" si="7"/>
        <v>9.8553218568723668</v>
      </c>
      <c r="V22" s="102">
        <f t="shared" si="7"/>
        <v>28.634470543693102</v>
      </c>
      <c r="W22" s="102">
        <f t="shared" si="7"/>
        <v>8.8980441076435159</v>
      </c>
      <c r="X22" s="102">
        <f t="shared" si="7"/>
        <v>9.8645303320113786</v>
      </c>
      <c r="Y22" s="102">
        <f t="shared" si="7"/>
        <v>9.8718961040382123</v>
      </c>
      <c r="AA22" s="1">
        <f>AVERAGE(AA6:AA21)</f>
        <v>0.98639386218055003</v>
      </c>
      <c r="AB22" s="1">
        <f t="shared" ref="AB22:AG22" si="8">AVERAGE(AB6:AB21)</f>
        <v>0.98725553867386329</v>
      </c>
      <c r="AC22" s="1">
        <f t="shared" si="8"/>
        <v>0.98553218568723666</v>
      </c>
      <c r="AD22" s="1">
        <f t="shared" si="8"/>
        <v>0.95448235145643689</v>
      </c>
      <c r="AE22" s="1">
        <f t="shared" si="8"/>
        <v>0.88980441076435168</v>
      </c>
      <c r="AF22" s="1">
        <f t="shared" si="8"/>
        <v>0.98645303320113775</v>
      </c>
      <c r="AG22" s="1">
        <f t="shared" si="8"/>
        <v>0.98718961040382114</v>
      </c>
    </row>
  </sheetData>
  <mergeCells count="14">
    <mergeCell ref="E1:E4"/>
    <mergeCell ref="F1:Y1"/>
    <mergeCell ref="A2:A3"/>
    <mergeCell ref="B2:B3"/>
    <mergeCell ref="C2:C3"/>
    <mergeCell ref="D2:D3"/>
    <mergeCell ref="F2:J2"/>
    <mergeCell ref="K2:R2"/>
    <mergeCell ref="S2:U2"/>
    <mergeCell ref="V2:Y2"/>
    <mergeCell ref="F3:J3"/>
    <mergeCell ref="K3:R3"/>
    <mergeCell ref="S3:U3"/>
    <mergeCell ref="V3:Y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9"/>
  <sheetViews>
    <sheetView topLeftCell="A5" zoomScale="60" zoomScaleNormal="60" workbookViewId="0">
      <selection activeCell="C5" sqref="C5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25" width="9.140625" style="1"/>
    <col min="26" max="148" width="9.140625" style="31"/>
    <col min="149" max="16384" width="9.140625" style="1"/>
  </cols>
  <sheetData>
    <row r="1" spans="1:148" ht="4.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148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148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148" ht="409.5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148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148" s="16" customFormat="1" ht="78.75" x14ac:dyDescent="0.25">
      <c r="A6" s="19">
        <v>1</v>
      </c>
      <c r="B6" s="19" t="s">
        <v>78</v>
      </c>
      <c r="C6" s="19" t="s">
        <v>77</v>
      </c>
      <c r="D6" s="66">
        <v>3817000204</v>
      </c>
      <c r="E6" s="62">
        <v>117</v>
      </c>
      <c r="F6" s="62">
        <v>29.7</v>
      </c>
      <c r="G6" s="62">
        <v>8.1999999999999993</v>
      </c>
      <c r="H6" s="62">
        <v>8.6999999999999993</v>
      </c>
      <c r="I6" s="62">
        <v>8.6</v>
      </c>
      <c r="J6" s="62">
        <v>4.2</v>
      </c>
      <c r="K6" s="62">
        <v>43.800000000000004</v>
      </c>
      <c r="L6" s="62">
        <v>6.9</v>
      </c>
      <c r="M6" s="62">
        <v>7.2</v>
      </c>
      <c r="N6" s="62">
        <v>8.1</v>
      </c>
      <c r="O6" s="62">
        <v>4.0999999999999996</v>
      </c>
      <c r="P6" s="62">
        <v>5.5</v>
      </c>
      <c r="Q6" s="62">
        <v>6</v>
      </c>
      <c r="R6" s="62">
        <v>6</v>
      </c>
      <c r="S6" s="62">
        <v>17.8</v>
      </c>
      <c r="T6" s="62">
        <v>8.9</v>
      </c>
      <c r="U6" s="62">
        <v>8.9</v>
      </c>
      <c r="V6" s="62">
        <v>25.7</v>
      </c>
      <c r="W6" s="62">
        <v>8</v>
      </c>
      <c r="X6" s="62">
        <v>8.6999999999999993</v>
      </c>
      <c r="Y6" s="62">
        <v>9</v>
      </c>
      <c r="Z6" s="31"/>
      <c r="AA6" s="31">
        <f>AVERAGE(AB6:AC6)</f>
        <v>0.89</v>
      </c>
      <c r="AB6" s="31">
        <f>ABS(T6/10)</f>
        <v>0.89</v>
      </c>
      <c r="AC6" s="31">
        <f>ABS(U6/10)</f>
        <v>0.89</v>
      </c>
      <c r="AD6" s="31">
        <f>AVERAGE(AE6:AG6)</f>
        <v>0.85666666666666658</v>
      </c>
      <c r="AE6" s="31">
        <f>ABS(W6/10)</f>
        <v>0.8</v>
      </c>
      <c r="AF6" s="31">
        <f>ABS(X6/10)</f>
        <v>0.86999999999999988</v>
      </c>
      <c r="AG6" s="31">
        <f>ABS(Y6/10)</f>
        <v>0.9</v>
      </c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</row>
    <row r="7" spans="1:148" s="16" customFormat="1" ht="110.25" x14ac:dyDescent="0.25">
      <c r="A7" s="19">
        <v>2</v>
      </c>
      <c r="B7" s="19" t="s">
        <v>1588</v>
      </c>
      <c r="C7" s="19" t="s">
        <v>1589</v>
      </c>
      <c r="D7" s="66">
        <v>3817000211</v>
      </c>
      <c r="E7" s="62">
        <v>118.19999999999999</v>
      </c>
      <c r="F7" s="62">
        <v>30.800000000000004</v>
      </c>
      <c r="G7" s="62">
        <v>8.9</v>
      </c>
      <c r="H7" s="62">
        <v>8.8000000000000007</v>
      </c>
      <c r="I7" s="62">
        <v>8.6999999999999993</v>
      </c>
      <c r="J7" s="62">
        <v>4.4000000000000004</v>
      </c>
      <c r="K7" s="62">
        <v>43.8</v>
      </c>
      <c r="L7" s="62">
        <v>6</v>
      </c>
      <c r="M7" s="62">
        <v>8.1999999999999993</v>
      </c>
      <c r="N7" s="62">
        <v>7.3</v>
      </c>
      <c r="O7" s="62">
        <v>5</v>
      </c>
      <c r="P7" s="62">
        <v>5.0999999999999996</v>
      </c>
      <c r="Q7" s="62">
        <v>6.8</v>
      </c>
      <c r="R7" s="62">
        <v>5.4</v>
      </c>
      <c r="S7" s="62">
        <v>18</v>
      </c>
      <c r="T7" s="62">
        <v>9</v>
      </c>
      <c r="U7" s="62">
        <v>9</v>
      </c>
      <c r="V7" s="62">
        <v>25.599999999999998</v>
      </c>
      <c r="W7" s="62">
        <v>8.1</v>
      </c>
      <c r="X7" s="62">
        <v>8.6999999999999993</v>
      </c>
      <c r="Y7" s="62">
        <v>8.8000000000000007</v>
      </c>
      <c r="Z7" s="31"/>
      <c r="AA7" s="31">
        <f t="shared" ref="AA7:AA18" si="0">AVERAGE(AB7:AC7)</f>
        <v>0.9</v>
      </c>
      <c r="AB7" s="31">
        <f t="shared" ref="AB7:AB18" si="1">ABS(T7/10)</f>
        <v>0.9</v>
      </c>
      <c r="AC7" s="31">
        <f t="shared" ref="AC7:AC18" si="2">ABS(U7/10)</f>
        <v>0.9</v>
      </c>
      <c r="AD7" s="31">
        <f t="shared" ref="AD7:AD18" si="3">AVERAGE(AE7:AG7)</f>
        <v>0.85333333333333317</v>
      </c>
      <c r="AE7" s="31">
        <f t="shared" ref="AE7:AE18" si="4">ABS(W7/10)</f>
        <v>0.80999999999999994</v>
      </c>
      <c r="AF7" s="31">
        <f t="shared" ref="AF7:AF18" si="5">ABS(X7/10)</f>
        <v>0.86999999999999988</v>
      </c>
      <c r="AG7" s="31">
        <f t="shared" ref="AG7:AG18" si="6">ABS(Y7/10)</f>
        <v>0.88000000000000012</v>
      </c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</row>
    <row r="8" spans="1:148" s="2" customFormat="1" ht="63" x14ac:dyDescent="0.25">
      <c r="A8" s="19">
        <v>3</v>
      </c>
      <c r="B8" s="19" t="s">
        <v>1596</v>
      </c>
      <c r="C8" s="19" t="s">
        <v>1597</v>
      </c>
      <c r="D8" s="66">
        <v>3817000356</v>
      </c>
      <c r="E8" s="62">
        <v>119.1</v>
      </c>
      <c r="F8" s="62">
        <v>30.6</v>
      </c>
      <c r="G8" s="62">
        <v>8.8000000000000007</v>
      </c>
      <c r="H8" s="62">
        <v>8.6999999999999993</v>
      </c>
      <c r="I8" s="62">
        <v>8.6999999999999993</v>
      </c>
      <c r="J8" s="62">
        <v>4.4000000000000004</v>
      </c>
      <c r="K8" s="62">
        <v>43.699999999999996</v>
      </c>
      <c r="L8" s="62">
        <v>5.9</v>
      </c>
      <c r="M8" s="62">
        <v>8.1999999999999993</v>
      </c>
      <c r="N8" s="62">
        <v>7.3</v>
      </c>
      <c r="O8" s="62">
        <v>5</v>
      </c>
      <c r="P8" s="62">
        <v>5</v>
      </c>
      <c r="Q8" s="62">
        <v>6.9</v>
      </c>
      <c r="R8" s="62">
        <v>5.4</v>
      </c>
      <c r="S8" s="62">
        <v>17.899999999999999</v>
      </c>
      <c r="T8" s="62">
        <v>8.9</v>
      </c>
      <c r="U8" s="62">
        <v>9</v>
      </c>
      <c r="V8" s="62">
        <v>26.9</v>
      </c>
      <c r="W8" s="62">
        <v>8.6999999999999993</v>
      </c>
      <c r="X8" s="62">
        <v>9</v>
      </c>
      <c r="Y8" s="62">
        <v>9.1999999999999993</v>
      </c>
      <c r="Z8" s="31"/>
      <c r="AA8" s="31">
        <f t="shared" si="0"/>
        <v>0.89500000000000002</v>
      </c>
      <c r="AB8" s="31">
        <f t="shared" si="1"/>
        <v>0.89</v>
      </c>
      <c r="AC8" s="31">
        <f t="shared" si="2"/>
        <v>0.9</v>
      </c>
      <c r="AD8" s="31">
        <f t="shared" si="3"/>
        <v>0.89666666666666661</v>
      </c>
      <c r="AE8" s="31">
        <f t="shared" si="4"/>
        <v>0.86999999999999988</v>
      </c>
      <c r="AF8" s="31">
        <f t="shared" si="5"/>
        <v>0.9</v>
      </c>
      <c r="AG8" s="31">
        <f t="shared" si="6"/>
        <v>0.91999999999999993</v>
      </c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</row>
    <row r="9" spans="1:148" s="2" customFormat="1" ht="78.75" x14ac:dyDescent="0.25">
      <c r="A9" s="19">
        <v>4</v>
      </c>
      <c r="B9" s="19" t="s">
        <v>1590</v>
      </c>
      <c r="C9" s="19" t="s">
        <v>1591</v>
      </c>
      <c r="D9" s="66">
        <v>3817000395</v>
      </c>
      <c r="E9" s="62">
        <v>115.8</v>
      </c>
      <c r="F9" s="62">
        <v>30.6</v>
      </c>
      <c r="G9" s="62">
        <v>8.8000000000000007</v>
      </c>
      <c r="H9" s="62">
        <v>8.6999999999999993</v>
      </c>
      <c r="I9" s="62">
        <v>8.6999999999999993</v>
      </c>
      <c r="J9" s="62">
        <v>4.4000000000000004</v>
      </c>
      <c r="K9" s="62">
        <v>43.4</v>
      </c>
      <c r="L9" s="62">
        <v>6.1</v>
      </c>
      <c r="M9" s="62">
        <v>8.1</v>
      </c>
      <c r="N9" s="62">
        <v>7.2</v>
      </c>
      <c r="O9" s="62">
        <v>4.9000000000000004</v>
      </c>
      <c r="P9" s="62">
        <v>5.0999999999999996</v>
      </c>
      <c r="Q9" s="62">
        <v>6.7</v>
      </c>
      <c r="R9" s="62">
        <v>5.3</v>
      </c>
      <c r="S9" s="62">
        <v>17.100000000000001</v>
      </c>
      <c r="T9" s="62">
        <v>8.6</v>
      </c>
      <c r="U9" s="62">
        <v>8.5</v>
      </c>
      <c r="V9" s="62">
        <v>24.700000000000003</v>
      </c>
      <c r="W9" s="62">
        <v>7.8</v>
      </c>
      <c r="X9" s="62">
        <v>8.3000000000000007</v>
      </c>
      <c r="Y9" s="62">
        <v>8.6</v>
      </c>
      <c r="Z9" s="31"/>
      <c r="AA9" s="31">
        <f t="shared" si="0"/>
        <v>0.85499999999999998</v>
      </c>
      <c r="AB9" s="31">
        <f t="shared" si="1"/>
        <v>0.86</v>
      </c>
      <c r="AC9" s="31">
        <f t="shared" si="2"/>
        <v>0.85</v>
      </c>
      <c r="AD9" s="31">
        <f t="shared" si="3"/>
        <v>0.82333333333333336</v>
      </c>
      <c r="AE9" s="31">
        <f t="shared" si="4"/>
        <v>0.78</v>
      </c>
      <c r="AF9" s="31">
        <f t="shared" si="5"/>
        <v>0.83000000000000007</v>
      </c>
      <c r="AG9" s="31">
        <f t="shared" si="6"/>
        <v>0.86</v>
      </c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</row>
    <row r="10" spans="1:148" s="16" customFormat="1" ht="78.75" x14ac:dyDescent="0.25">
      <c r="A10" s="19">
        <v>5</v>
      </c>
      <c r="B10" s="19" t="s">
        <v>1598</v>
      </c>
      <c r="C10" s="19" t="s">
        <v>1455</v>
      </c>
      <c r="D10" s="66">
        <v>3817009278</v>
      </c>
      <c r="E10" s="62">
        <v>121.9</v>
      </c>
      <c r="F10" s="62">
        <v>30.400000000000002</v>
      </c>
      <c r="G10" s="62">
        <v>8.9</v>
      </c>
      <c r="H10" s="62">
        <v>8.9</v>
      </c>
      <c r="I10" s="62">
        <v>8.3000000000000007</v>
      </c>
      <c r="J10" s="62">
        <v>4.3</v>
      </c>
      <c r="K10" s="62">
        <v>46.3</v>
      </c>
      <c r="L10" s="62">
        <v>7.1</v>
      </c>
      <c r="M10" s="62">
        <v>7.6</v>
      </c>
      <c r="N10" s="62">
        <v>8.9</v>
      </c>
      <c r="O10" s="62">
        <v>4.2</v>
      </c>
      <c r="P10" s="62">
        <v>5.4</v>
      </c>
      <c r="Q10" s="62">
        <v>6.3</v>
      </c>
      <c r="R10" s="62">
        <v>6.8</v>
      </c>
      <c r="S10" s="62">
        <v>18</v>
      </c>
      <c r="T10" s="62">
        <v>9</v>
      </c>
      <c r="U10" s="62">
        <v>9</v>
      </c>
      <c r="V10" s="62">
        <v>27.2</v>
      </c>
      <c r="W10" s="62">
        <v>8.6</v>
      </c>
      <c r="X10" s="62">
        <v>9.1</v>
      </c>
      <c r="Y10" s="62">
        <v>9.5</v>
      </c>
      <c r="Z10" s="31"/>
      <c r="AA10" s="31">
        <f t="shared" si="0"/>
        <v>0.9</v>
      </c>
      <c r="AB10" s="31">
        <f t="shared" si="1"/>
        <v>0.9</v>
      </c>
      <c r="AC10" s="31">
        <f t="shared" si="2"/>
        <v>0.9</v>
      </c>
      <c r="AD10" s="31">
        <f t="shared" si="3"/>
        <v>0.90666666666666662</v>
      </c>
      <c r="AE10" s="31">
        <f t="shared" si="4"/>
        <v>0.86</v>
      </c>
      <c r="AF10" s="31">
        <f t="shared" si="5"/>
        <v>0.90999999999999992</v>
      </c>
      <c r="AG10" s="31">
        <f t="shared" si="6"/>
        <v>0.95</v>
      </c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</row>
    <row r="11" spans="1:148" s="16" customFormat="1" ht="63" x14ac:dyDescent="0.25">
      <c r="A11" s="19">
        <v>6</v>
      </c>
      <c r="B11" s="3" t="s">
        <v>1594</v>
      </c>
      <c r="C11" s="3" t="s">
        <v>1595</v>
      </c>
      <c r="D11" s="67">
        <v>3817021606</v>
      </c>
      <c r="E11" s="61">
        <v>120.69999999999999</v>
      </c>
      <c r="F11" s="61">
        <v>30.8</v>
      </c>
      <c r="G11" s="61">
        <v>8.9</v>
      </c>
      <c r="H11" s="61">
        <v>8.6</v>
      </c>
      <c r="I11" s="61">
        <v>8.8000000000000007</v>
      </c>
      <c r="J11" s="61">
        <v>4.5</v>
      </c>
      <c r="K11" s="61">
        <v>43.900000000000006</v>
      </c>
      <c r="L11" s="61">
        <v>5.9</v>
      </c>
      <c r="M11" s="61">
        <v>8.4</v>
      </c>
      <c r="N11" s="61">
        <v>7.4</v>
      </c>
      <c r="O11" s="61">
        <v>4.3</v>
      </c>
      <c r="P11" s="61">
        <v>4.8</v>
      </c>
      <c r="Q11" s="61">
        <v>7.2</v>
      </c>
      <c r="R11" s="61">
        <v>5.9</v>
      </c>
      <c r="S11" s="61">
        <v>18.899999999999999</v>
      </c>
      <c r="T11" s="61">
        <v>9.5</v>
      </c>
      <c r="U11" s="61">
        <v>9.4</v>
      </c>
      <c r="V11" s="61">
        <v>27.1</v>
      </c>
      <c r="W11" s="61">
        <v>8.1999999999999993</v>
      </c>
      <c r="X11" s="61">
        <v>9.3000000000000007</v>
      </c>
      <c r="Y11" s="61">
        <v>9.6</v>
      </c>
      <c r="Z11" s="31"/>
      <c r="AA11" s="31">
        <f t="shared" si="0"/>
        <v>0.94500000000000006</v>
      </c>
      <c r="AB11" s="31">
        <f t="shared" si="1"/>
        <v>0.95</v>
      </c>
      <c r="AC11" s="31">
        <f t="shared" si="2"/>
        <v>0.94000000000000006</v>
      </c>
      <c r="AD11" s="31">
        <f t="shared" si="3"/>
        <v>0.90333333333333332</v>
      </c>
      <c r="AE11" s="31">
        <f t="shared" si="4"/>
        <v>0.82</v>
      </c>
      <c r="AF11" s="31">
        <f t="shared" si="5"/>
        <v>0.93</v>
      </c>
      <c r="AG11" s="31">
        <f t="shared" si="6"/>
        <v>0.96</v>
      </c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</row>
    <row r="12" spans="1:148" s="16" customFormat="1" ht="63" x14ac:dyDescent="0.25">
      <c r="A12" s="19">
        <v>7</v>
      </c>
      <c r="B12" s="3" t="s">
        <v>1603</v>
      </c>
      <c r="C12" s="3" t="s">
        <v>1604</v>
      </c>
      <c r="D12" s="67">
        <v>3817021620</v>
      </c>
      <c r="E12" s="61">
        <v>123.4</v>
      </c>
      <c r="F12" s="61">
        <v>30.799999999999997</v>
      </c>
      <c r="G12" s="61">
        <v>8.6999999999999993</v>
      </c>
      <c r="H12" s="61">
        <v>8.6</v>
      </c>
      <c r="I12" s="61">
        <v>8.8000000000000007</v>
      </c>
      <c r="J12" s="61">
        <v>4.7</v>
      </c>
      <c r="K12" s="61">
        <v>42.600000000000009</v>
      </c>
      <c r="L12" s="61">
        <v>5.9</v>
      </c>
      <c r="M12" s="61">
        <v>9.1</v>
      </c>
      <c r="N12" s="61">
        <v>7.6</v>
      </c>
      <c r="O12" s="61">
        <v>4.5999999999999996</v>
      </c>
      <c r="P12" s="61">
        <v>4.5999999999999996</v>
      </c>
      <c r="Q12" s="61">
        <v>6.2</v>
      </c>
      <c r="R12" s="61">
        <v>4.5999999999999996</v>
      </c>
      <c r="S12" s="61">
        <v>20</v>
      </c>
      <c r="T12" s="61">
        <v>10</v>
      </c>
      <c r="U12" s="61">
        <v>10</v>
      </c>
      <c r="V12" s="61">
        <v>30</v>
      </c>
      <c r="W12" s="61">
        <v>10</v>
      </c>
      <c r="X12" s="61">
        <v>10</v>
      </c>
      <c r="Y12" s="61">
        <v>10</v>
      </c>
      <c r="Z12" s="31"/>
      <c r="AA12" s="31">
        <f t="shared" si="0"/>
        <v>1</v>
      </c>
      <c r="AB12" s="31">
        <f t="shared" si="1"/>
        <v>1</v>
      </c>
      <c r="AC12" s="31">
        <f t="shared" si="2"/>
        <v>1</v>
      </c>
      <c r="AD12" s="31">
        <f t="shared" si="3"/>
        <v>1</v>
      </c>
      <c r="AE12" s="31">
        <f t="shared" si="4"/>
        <v>1</v>
      </c>
      <c r="AF12" s="31">
        <f t="shared" si="5"/>
        <v>1</v>
      </c>
      <c r="AG12" s="31">
        <f t="shared" si="6"/>
        <v>1</v>
      </c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</row>
    <row r="13" spans="1:148" s="2" customFormat="1" ht="63" x14ac:dyDescent="0.25">
      <c r="A13" s="19">
        <v>8</v>
      </c>
      <c r="B13" s="3" t="s">
        <v>1609</v>
      </c>
      <c r="C13" s="3" t="s">
        <v>1610</v>
      </c>
      <c r="D13" s="67">
        <v>3817021638</v>
      </c>
      <c r="E13" s="61">
        <v>126.4</v>
      </c>
      <c r="F13" s="61">
        <v>32.9</v>
      </c>
      <c r="G13" s="61">
        <v>9.6</v>
      </c>
      <c r="H13" s="61">
        <v>9</v>
      </c>
      <c r="I13" s="61">
        <v>9.6999999999999993</v>
      </c>
      <c r="J13" s="61">
        <v>4.5999999999999996</v>
      </c>
      <c r="K13" s="61">
        <v>46</v>
      </c>
      <c r="L13" s="61">
        <v>5.9</v>
      </c>
      <c r="M13" s="61">
        <v>7.6</v>
      </c>
      <c r="N13" s="61">
        <v>7.2</v>
      </c>
      <c r="O13" s="61">
        <v>4</v>
      </c>
      <c r="P13" s="61">
        <v>4.5</v>
      </c>
      <c r="Q13" s="61">
        <v>9.1</v>
      </c>
      <c r="R13" s="61">
        <v>7.7</v>
      </c>
      <c r="S13" s="61">
        <v>19.299999999999997</v>
      </c>
      <c r="T13" s="61">
        <v>9.6999999999999993</v>
      </c>
      <c r="U13" s="61">
        <v>9.6</v>
      </c>
      <c r="V13" s="61">
        <v>28.2</v>
      </c>
      <c r="W13" s="61">
        <v>9</v>
      </c>
      <c r="X13" s="61">
        <v>9.5</v>
      </c>
      <c r="Y13" s="61">
        <v>9.6999999999999993</v>
      </c>
      <c r="Z13" s="31"/>
      <c r="AA13" s="31">
        <f t="shared" si="0"/>
        <v>0.96499999999999997</v>
      </c>
      <c r="AB13" s="31">
        <f t="shared" si="1"/>
        <v>0.97</v>
      </c>
      <c r="AC13" s="31">
        <f t="shared" si="2"/>
        <v>0.96</v>
      </c>
      <c r="AD13" s="31">
        <f t="shared" si="3"/>
        <v>0.94000000000000006</v>
      </c>
      <c r="AE13" s="31">
        <f t="shared" si="4"/>
        <v>0.9</v>
      </c>
      <c r="AF13" s="31">
        <f t="shared" si="5"/>
        <v>0.95</v>
      </c>
      <c r="AG13" s="31">
        <f t="shared" si="6"/>
        <v>0.97</v>
      </c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</row>
    <row r="14" spans="1:148" s="2" customFormat="1" ht="63" x14ac:dyDescent="0.25">
      <c r="A14" s="19">
        <v>9</v>
      </c>
      <c r="B14" s="3" t="s">
        <v>1592</v>
      </c>
      <c r="C14" s="3" t="s">
        <v>1593</v>
      </c>
      <c r="D14" s="67">
        <v>3817021652</v>
      </c>
      <c r="E14" s="61">
        <v>119.8</v>
      </c>
      <c r="F14" s="61">
        <v>30.400000000000002</v>
      </c>
      <c r="G14" s="61">
        <v>8.9</v>
      </c>
      <c r="H14" s="61">
        <v>8.9</v>
      </c>
      <c r="I14" s="61">
        <v>8.4</v>
      </c>
      <c r="J14" s="61">
        <v>4.2</v>
      </c>
      <c r="K14" s="61">
        <v>45.199999999999996</v>
      </c>
      <c r="L14" s="61">
        <v>5.0999999999999996</v>
      </c>
      <c r="M14" s="61">
        <v>7.5</v>
      </c>
      <c r="N14" s="61">
        <v>6.7</v>
      </c>
      <c r="O14" s="61">
        <v>7.5</v>
      </c>
      <c r="P14" s="61">
        <v>5.8</v>
      </c>
      <c r="Q14" s="61">
        <v>8.6999999999999993</v>
      </c>
      <c r="R14" s="61">
        <v>3.9</v>
      </c>
      <c r="S14" s="61">
        <v>18.5</v>
      </c>
      <c r="T14" s="61">
        <v>9.3000000000000007</v>
      </c>
      <c r="U14" s="61">
        <v>9.1999999999999993</v>
      </c>
      <c r="V14" s="61">
        <v>25.7</v>
      </c>
      <c r="W14" s="61">
        <v>7.8</v>
      </c>
      <c r="X14" s="61">
        <v>8.9</v>
      </c>
      <c r="Y14" s="61">
        <v>9</v>
      </c>
      <c r="Z14" s="31"/>
      <c r="AA14" s="31">
        <f t="shared" si="0"/>
        <v>0.92500000000000004</v>
      </c>
      <c r="AB14" s="31">
        <f t="shared" si="1"/>
        <v>0.93</v>
      </c>
      <c r="AC14" s="31">
        <f t="shared" si="2"/>
        <v>0.91999999999999993</v>
      </c>
      <c r="AD14" s="31">
        <f t="shared" si="3"/>
        <v>0.85666666666666658</v>
      </c>
      <c r="AE14" s="31">
        <f t="shared" si="4"/>
        <v>0.78</v>
      </c>
      <c r="AF14" s="31">
        <f t="shared" si="5"/>
        <v>0.89</v>
      </c>
      <c r="AG14" s="31">
        <f t="shared" si="6"/>
        <v>0.9</v>
      </c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</row>
    <row r="15" spans="1:148" s="2" customFormat="1" ht="63" x14ac:dyDescent="0.25">
      <c r="A15" s="19">
        <v>10</v>
      </c>
      <c r="B15" s="3" t="s">
        <v>1601</v>
      </c>
      <c r="C15" s="3" t="s">
        <v>1602</v>
      </c>
      <c r="D15" s="67">
        <v>3817021684</v>
      </c>
      <c r="E15" s="61">
        <v>116.9</v>
      </c>
      <c r="F15" s="61">
        <v>30</v>
      </c>
      <c r="G15" s="61">
        <v>8.6</v>
      </c>
      <c r="H15" s="61">
        <v>8.9</v>
      </c>
      <c r="I15" s="61">
        <v>8.3000000000000007</v>
      </c>
      <c r="J15" s="61">
        <v>4.2</v>
      </c>
      <c r="K15" s="61">
        <v>42.900000000000006</v>
      </c>
      <c r="L15" s="61">
        <v>5.4</v>
      </c>
      <c r="M15" s="61">
        <v>8.1</v>
      </c>
      <c r="N15" s="61">
        <v>7.3</v>
      </c>
      <c r="O15" s="61">
        <v>5.3</v>
      </c>
      <c r="P15" s="61">
        <v>5.0999999999999996</v>
      </c>
      <c r="Q15" s="61">
        <v>6.5</v>
      </c>
      <c r="R15" s="61">
        <v>5.2</v>
      </c>
      <c r="S15" s="61">
        <v>18.7</v>
      </c>
      <c r="T15" s="61">
        <v>9.5</v>
      </c>
      <c r="U15" s="61">
        <v>9.1999999999999993</v>
      </c>
      <c r="V15" s="61">
        <v>25.3</v>
      </c>
      <c r="W15" s="61">
        <v>7.5</v>
      </c>
      <c r="X15" s="61">
        <v>9</v>
      </c>
      <c r="Y15" s="61">
        <v>8.8000000000000007</v>
      </c>
      <c r="Z15" s="31"/>
      <c r="AA15" s="31">
        <f t="shared" si="0"/>
        <v>0.93499999999999994</v>
      </c>
      <c r="AB15" s="31">
        <f t="shared" si="1"/>
        <v>0.95</v>
      </c>
      <c r="AC15" s="31">
        <f t="shared" si="2"/>
        <v>0.91999999999999993</v>
      </c>
      <c r="AD15" s="31">
        <f t="shared" si="3"/>
        <v>0.84333333333333338</v>
      </c>
      <c r="AE15" s="31">
        <f t="shared" si="4"/>
        <v>0.75</v>
      </c>
      <c r="AF15" s="31">
        <f t="shared" si="5"/>
        <v>0.9</v>
      </c>
      <c r="AG15" s="31">
        <f t="shared" si="6"/>
        <v>0.88000000000000012</v>
      </c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</row>
    <row r="16" spans="1:148" s="2" customFormat="1" ht="63" x14ac:dyDescent="0.25">
      <c r="A16" s="19">
        <v>11</v>
      </c>
      <c r="B16" s="3" t="s">
        <v>1607</v>
      </c>
      <c r="C16" s="3" t="s">
        <v>1608</v>
      </c>
      <c r="D16" s="67">
        <v>3817021758</v>
      </c>
      <c r="E16" s="61">
        <v>122.10000000000001</v>
      </c>
      <c r="F16" s="61">
        <v>30.9</v>
      </c>
      <c r="G16" s="61">
        <v>8.9</v>
      </c>
      <c r="H16" s="61">
        <v>8.6999999999999993</v>
      </c>
      <c r="I16" s="61">
        <v>8.6999999999999993</v>
      </c>
      <c r="J16" s="61">
        <v>4.5999999999999996</v>
      </c>
      <c r="K16" s="61">
        <v>43.1</v>
      </c>
      <c r="L16" s="61">
        <v>6</v>
      </c>
      <c r="M16" s="61">
        <v>8.6</v>
      </c>
      <c r="N16" s="61">
        <v>7.6</v>
      </c>
      <c r="O16" s="61">
        <v>4.5</v>
      </c>
      <c r="P16" s="61">
        <v>4.7</v>
      </c>
      <c r="Q16" s="61">
        <v>6.6</v>
      </c>
      <c r="R16" s="61">
        <v>5.0999999999999996</v>
      </c>
      <c r="S16" s="61">
        <v>19.399999999999999</v>
      </c>
      <c r="T16" s="61">
        <v>9.6999999999999993</v>
      </c>
      <c r="U16" s="61">
        <v>9.6999999999999993</v>
      </c>
      <c r="V16" s="61">
        <v>28.7</v>
      </c>
      <c r="W16" s="61">
        <v>9.1999999999999993</v>
      </c>
      <c r="X16" s="61">
        <v>9.6999999999999993</v>
      </c>
      <c r="Y16" s="61">
        <v>9.8000000000000007</v>
      </c>
      <c r="Z16" s="31"/>
      <c r="AA16" s="31">
        <f t="shared" si="0"/>
        <v>0.97</v>
      </c>
      <c r="AB16" s="31">
        <f t="shared" si="1"/>
        <v>0.97</v>
      </c>
      <c r="AC16" s="31">
        <f t="shared" si="2"/>
        <v>0.97</v>
      </c>
      <c r="AD16" s="31">
        <f t="shared" si="3"/>
        <v>0.95666666666666667</v>
      </c>
      <c r="AE16" s="31">
        <f t="shared" si="4"/>
        <v>0.91999999999999993</v>
      </c>
      <c r="AF16" s="31">
        <f t="shared" si="5"/>
        <v>0.97</v>
      </c>
      <c r="AG16" s="31">
        <f t="shared" si="6"/>
        <v>0.98000000000000009</v>
      </c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</row>
    <row r="17" spans="1:148" s="2" customFormat="1" ht="63" x14ac:dyDescent="0.25">
      <c r="A17" s="19">
        <v>12</v>
      </c>
      <c r="B17" s="3" t="s">
        <v>1605</v>
      </c>
      <c r="C17" s="3" t="s">
        <v>1606</v>
      </c>
      <c r="D17" s="67">
        <v>3817021797</v>
      </c>
      <c r="E17" s="61">
        <v>118.6</v>
      </c>
      <c r="F17" s="61">
        <v>30.799999999999997</v>
      </c>
      <c r="G17" s="61">
        <v>8.6999999999999993</v>
      </c>
      <c r="H17" s="61">
        <v>8.6999999999999993</v>
      </c>
      <c r="I17" s="61">
        <v>8.9</v>
      </c>
      <c r="J17" s="61">
        <v>4.5</v>
      </c>
      <c r="K17" s="61">
        <v>41.999999999999993</v>
      </c>
      <c r="L17" s="61">
        <v>6</v>
      </c>
      <c r="M17" s="61">
        <v>8.4</v>
      </c>
      <c r="N17" s="61">
        <v>7.5</v>
      </c>
      <c r="O17" s="61">
        <v>4.4000000000000004</v>
      </c>
      <c r="P17" s="61">
        <v>4.7</v>
      </c>
      <c r="Q17" s="61">
        <v>6.6</v>
      </c>
      <c r="R17" s="61">
        <v>4.4000000000000004</v>
      </c>
      <c r="S17" s="61">
        <v>18.700000000000003</v>
      </c>
      <c r="T17" s="61">
        <v>9.4</v>
      </c>
      <c r="U17" s="61">
        <v>9.3000000000000007</v>
      </c>
      <c r="V17" s="61">
        <v>27.1</v>
      </c>
      <c r="W17" s="61">
        <v>8.5</v>
      </c>
      <c r="X17" s="61">
        <v>9.1999999999999993</v>
      </c>
      <c r="Y17" s="61">
        <v>9.4</v>
      </c>
      <c r="Z17" s="31"/>
      <c r="AA17" s="31">
        <f t="shared" si="0"/>
        <v>0.93500000000000005</v>
      </c>
      <c r="AB17" s="31">
        <f t="shared" si="1"/>
        <v>0.94000000000000006</v>
      </c>
      <c r="AC17" s="31">
        <f t="shared" si="2"/>
        <v>0.93</v>
      </c>
      <c r="AD17" s="31">
        <f t="shared" si="3"/>
        <v>0.90333333333333332</v>
      </c>
      <c r="AE17" s="31">
        <f t="shared" si="4"/>
        <v>0.85</v>
      </c>
      <c r="AF17" s="31">
        <f t="shared" si="5"/>
        <v>0.91999999999999993</v>
      </c>
      <c r="AG17" s="31">
        <f t="shared" si="6"/>
        <v>0.94000000000000006</v>
      </c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</row>
    <row r="18" spans="1:148" s="2" customFormat="1" ht="63" x14ac:dyDescent="0.25">
      <c r="A18" s="19">
        <v>13</v>
      </c>
      <c r="B18" s="3" t="s">
        <v>1599</v>
      </c>
      <c r="C18" s="3" t="s">
        <v>1600</v>
      </c>
      <c r="D18" s="67">
        <v>3817021807</v>
      </c>
      <c r="E18" s="61">
        <v>115.6</v>
      </c>
      <c r="F18" s="61">
        <v>28.8</v>
      </c>
      <c r="G18" s="61">
        <v>7.7</v>
      </c>
      <c r="H18" s="61">
        <v>8.8000000000000007</v>
      </c>
      <c r="I18" s="61">
        <v>8</v>
      </c>
      <c r="J18" s="61">
        <v>4.3</v>
      </c>
      <c r="K18" s="61">
        <v>41.699999999999996</v>
      </c>
      <c r="L18" s="61">
        <v>5.8</v>
      </c>
      <c r="M18" s="61">
        <v>8.9</v>
      </c>
      <c r="N18" s="61">
        <v>7.9</v>
      </c>
      <c r="O18" s="61">
        <v>4</v>
      </c>
      <c r="P18" s="61">
        <v>4.7</v>
      </c>
      <c r="Q18" s="61">
        <v>5.5</v>
      </c>
      <c r="R18" s="61">
        <v>4.9000000000000004</v>
      </c>
      <c r="S18" s="61">
        <v>18.5</v>
      </c>
      <c r="T18" s="61">
        <v>9.1999999999999993</v>
      </c>
      <c r="U18" s="61">
        <v>9.3000000000000007</v>
      </c>
      <c r="V18" s="61">
        <v>26.6</v>
      </c>
      <c r="W18" s="61">
        <v>8.3000000000000007</v>
      </c>
      <c r="X18" s="61">
        <v>9</v>
      </c>
      <c r="Y18" s="61">
        <v>9.3000000000000007</v>
      </c>
      <c r="Z18" s="31"/>
      <c r="AA18" s="31">
        <f t="shared" si="0"/>
        <v>0.92500000000000004</v>
      </c>
      <c r="AB18" s="31">
        <f t="shared" si="1"/>
        <v>0.91999999999999993</v>
      </c>
      <c r="AC18" s="31">
        <f t="shared" si="2"/>
        <v>0.93</v>
      </c>
      <c r="AD18" s="31">
        <f t="shared" si="3"/>
        <v>0.88666666666666671</v>
      </c>
      <c r="AE18" s="31">
        <f t="shared" si="4"/>
        <v>0.83000000000000007</v>
      </c>
      <c r="AF18" s="31">
        <f t="shared" si="5"/>
        <v>0.9</v>
      </c>
      <c r="AG18" s="31">
        <f t="shared" si="6"/>
        <v>0.93</v>
      </c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</row>
    <row r="19" spans="1:148" x14ac:dyDescent="0.25">
      <c r="E19" s="102">
        <f>AVERAGE(E6:E18)</f>
        <v>119.65384615384613</v>
      </c>
      <c r="F19" s="102">
        <f t="shared" ref="F19:Y19" si="7">AVERAGE(F6:F18)</f>
        <v>30.576923076923077</v>
      </c>
      <c r="G19" s="102">
        <f t="shared" si="7"/>
        <v>8.7384615384615394</v>
      </c>
      <c r="H19" s="102">
        <f t="shared" si="7"/>
        <v>8.7692307692307701</v>
      </c>
      <c r="I19" s="102">
        <f t="shared" si="7"/>
        <v>8.6615384615384627</v>
      </c>
      <c r="J19" s="102">
        <f t="shared" si="7"/>
        <v>4.407692307692308</v>
      </c>
      <c r="K19" s="102">
        <f t="shared" si="7"/>
        <v>43.723076923076931</v>
      </c>
      <c r="L19" s="102">
        <f t="shared" si="7"/>
        <v>5.9999999999999991</v>
      </c>
      <c r="M19" s="102">
        <f t="shared" si="7"/>
        <v>8.1461538461538456</v>
      </c>
      <c r="N19" s="102">
        <f t="shared" si="7"/>
        <v>7.5384615384615383</v>
      </c>
      <c r="O19" s="102">
        <f t="shared" si="7"/>
        <v>4.7538461538461538</v>
      </c>
      <c r="P19" s="102">
        <f t="shared" si="7"/>
        <v>5</v>
      </c>
      <c r="Q19" s="102">
        <f t="shared" si="7"/>
        <v>6.8538461538461535</v>
      </c>
      <c r="R19" s="102">
        <f t="shared" si="7"/>
        <v>5.4307692307692328</v>
      </c>
      <c r="S19" s="102">
        <f t="shared" si="7"/>
        <v>18.523076923076925</v>
      </c>
      <c r="T19" s="102">
        <f t="shared" si="7"/>
        <v>9.2846153846153854</v>
      </c>
      <c r="U19" s="102">
        <f t="shared" si="7"/>
        <v>9.2384615384615376</v>
      </c>
      <c r="V19" s="102">
        <f t="shared" si="7"/>
        <v>26.830769230769231</v>
      </c>
      <c r="W19" s="102">
        <f t="shared" si="7"/>
        <v>8.4384615384615387</v>
      </c>
      <c r="X19" s="102">
        <f t="shared" si="7"/>
        <v>9.1076923076923091</v>
      </c>
      <c r="Y19" s="102">
        <f t="shared" si="7"/>
        <v>9.2846153846153854</v>
      </c>
      <c r="AA19" s="31">
        <f>AVERAGE(AA6:AA18)</f>
        <v>0.92615384615384633</v>
      </c>
      <c r="AB19" s="31">
        <f t="shared" ref="AB19:AG19" si="8">AVERAGE(AB6:AB18)</f>
        <v>0.92846153846153845</v>
      </c>
      <c r="AC19" s="31">
        <f t="shared" si="8"/>
        <v>0.92384615384615398</v>
      </c>
      <c r="AD19" s="31">
        <f t="shared" si="8"/>
        <v>0.89435897435897449</v>
      </c>
      <c r="AE19" s="31">
        <f t="shared" si="8"/>
        <v>0.84384615384615391</v>
      </c>
      <c r="AF19" s="31">
        <f t="shared" si="8"/>
        <v>0.91076923076923089</v>
      </c>
      <c r="AG19" s="31">
        <f t="shared" si="8"/>
        <v>0.92846153846153845</v>
      </c>
    </row>
  </sheetData>
  <sortState ref="B6:AA18">
    <sortCondition ref="D6:D18"/>
  </sortState>
  <mergeCells count="14">
    <mergeCell ref="E1:E4"/>
    <mergeCell ref="F1:Y1"/>
    <mergeCell ref="A2:A3"/>
    <mergeCell ref="B2:B3"/>
    <mergeCell ref="C2:C3"/>
    <mergeCell ref="D2:D3"/>
    <mergeCell ref="F2:J2"/>
    <mergeCell ref="K2:R2"/>
    <mergeCell ref="S2:U2"/>
    <mergeCell ref="V2:Y2"/>
    <mergeCell ref="F3:J3"/>
    <mergeCell ref="K3:R3"/>
    <mergeCell ref="S3:U3"/>
    <mergeCell ref="V3:Y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opLeftCell="A9" zoomScale="70" zoomScaleNormal="70" workbookViewId="0">
      <selection activeCell="Z15" sqref="Z15:AF15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5" width="10.140625" style="1" bestFit="1" customWidth="1"/>
    <col min="6" max="25" width="9.28515625" style="1" bestFit="1" customWidth="1"/>
    <col min="26" max="16384" width="9.140625" style="1"/>
  </cols>
  <sheetData>
    <row r="1" spans="1:32" ht="78.75" customHeight="1" x14ac:dyDescent="0.25">
      <c r="A1" s="128" t="s">
        <v>29</v>
      </c>
      <c r="B1" s="130" t="s">
        <v>28</v>
      </c>
      <c r="C1" s="132" t="s">
        <v>27</v>
      </c>
      <c r="D1" s="132" t="s">
        <v>26</v>
      </c>
      <c r="E1" s="133" t="s">
        <v>31</v>
      </c>
      <c r="F1" s="121" t="s">
        <v>25</v>
      </c>
      <c r="G1" s="121"/>
      <c r="H1" s="121"/>
      <c r="I1" s="121"/>
      <c r="J1" s="121"/>
      <c r="K1" s="121" t="s">
        <v>24</v>
      </c>
      <c r="L1" s="121"/>
      <c r="M1" s="121"/>
      <c r="N1" s="121"/>
      <c r="O1" s="121"/>
      <c r="P1" s="121"/>
      <c r="Q1" s="121"/>
      <c r="R1" s="121"/>
      <c r="S1" s="121" t="s">
        <v>23</v>
      </c>
      <c r="T1" s="121"/>
      <c r="U1" s="121"/>
      <c r="V1" s="121" t="s">
        <v>22</v>
      </c>
      <c r="W1" s="121"/>
      <c r="X1" s="121"/>
      <c r="Y1" s="121"/>
    </row>
    <row r="2" spans="1:32" ht="15.75" customHeight="1" x14ac:dyDescent="0.25">
      <c r="A2" s="129"/>
      <c r="B2" s="131"/>
      <c r="C2" s="132"/>
      <c r="D2" s="132"/>
      <c r="E2" s="143"/>
      <c r="F2" s="122" t="s">
        <v>20</v>
      </c>
      <c r="G2" s="122"/>
      <c r="H2" s="122"/>
      <c r="I2" s="122"/>
      <c r="J2" s="122"/>
      <c r="K2" s="122" t="s">
        <v>20</v>
      </c>
      <c r="L2" s="122"/>
      <c r="M2" s="122"/>
      <c r="N2" s="122"/>
      <c r="O2" s="122"/>
      <c r="P2" s="122"/>
      <c r="Q2" s="122"/>
      <c r="R2" s="122"/>
      <c r="S2" s="122" t="s">
        <v>20</v>
      </c>
      <c r="T2" s="122"/>
      <c r="U2" s="122"/>
      <c r="V2" s="122" t="s">
        <v>20</v>
      </c>
      <c r="W2" s="122"/>
      <c r="X2" s="122"/>
      <c r="Y2" s="122"/>
    </row>
    <row r="3" spans="1:32" ht="409.5" x14ac:dyDescent="0.25">
      <c r="A3" s="7"/>
      <c r="B3" s="6"/>
      <c r="C3" s="5"/>
      <c r="D3" s="5"/>
      <c r="E3" s="144"/>
      <c r="F3" s="9" t="s">
        <v>6</v>
      </c>
      <c r="G3" s="8" t="s">
        <v>19</v>
      </c>
      <c r="H3" s="8" t="s">
        <v>16</v>
      </c>
      <c r="I3" s="8" t="s">
        <v>18</v>
      </c>
      <c r="J3" s="8" t="s">
        <v>17</v>
      </c>
      <c r="K3" s="9" t="s">
        <v>6</v>
      </c>
      <c r="L3" s="8" t="s">
        <v>13</v>
      </c>
      <c r="M3" s="8" t="s">
        <v>10</v>
      </c>
      <c r="N3" s="8" t="s">
        <v>11</v>
      </c>
      <c r="O3" s="8" t="s">
        <v>15</v>
      </c>
      <c r="P3" s="8" t="s">
        <v>12</v>
      </c>
      <c r="Q3" s="8" t="s">
        <v>14</v>
      </c>
      <c r="R3" s="8" t="s">
        <v>9</v>
      </c>
      <c r="S3" s="9" t="s">
        <v>6</v>
      </c>
      <c r="T3" s="8" t="s">
        <v>7</v>
      </c>
      <c r="U3" s="8" t="s">
        <v>8</v>
      </c>
      <c r="V3" s="9" t="s">
        <v>6</v>
      </c>
      <c r="W3" s="8" t="s">
        <v>3</v>
      </c>
      <c r="X3" s="8" t="s">
        <v>4</v>
      </c>
      <c r="Y3" s="8" t="s">
        <v>5</v>
      </c>
    </row>
    <row r="4" spans="1:32" ht="15.75" x14ac:dyDescent="0.25">
      <c r="A4" s="7"/>
      <c r="B4" s="6"/>
      <c r="C4" s="5"/>
      <c r="D4" s="5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32" s="2" customFormat="1" ht="78.75" x14ac:dyDescent="0.25">
      <c r="A5" s="3">
        <v>1</v>
      </c>
      <c r="B5" s="3" t="s">
        <v>1611</v>
      </c>
      <c r="C5" s="3" t="s">
        <v>1612</v>
      </c>
      <c r="D5" s="3">
        <v>3817020842</v>
      </c>
      <c r="E5" s="61">
        <v>149.44394949494952</v>
      </c>
      <c r="F5" s="61">
        <v>37.122007575757578</v>
      </c>
      <c r="G5" s="61">
        <v>9.1296166666666672</v>
      </c>
      <c r="H5" s="61">
        <v>9.2466181818181816</v>
      </c>
      <c r="I5" s="61">
        <v>9.4494727272727275</v>
      </c>
      <c r="J5" s="61">
        <v>9.2963000000000005</v>
      </c>
      <c r="K5" s="61">
        <v>64.266386363636371</v>
      </c>
      <c r="L5" s="61">
        <v>9.081219696969697</v>
      </c>
      <c r="M5" s="61">
        <v>9.1119621212121213</v>
      </c>
      <c r="N5" s="61">
        <v>9.271019696969697</v>
      </c>
      <c r="O5" s="61">
        <v>9.0488196969696979</v>
      </c>
      <c r="P5" s="61">
        <v>9.2365227272727282</v>
      </c>
      <c r="Q5" s="61">
        <v>9.251674242424242</v>
      </c>
      <c r="R5" s="61">
        <v>9.2651681818181828</v>
      </c>
      <c r="S5" s="61">
        <v>19.62962962962963</v>
      </c>
      <c r="T5" s="61">
        <v>9.8148148148148149</v>
      </c>
      <c r="U5" s="61">
        <v>9.8148148148148149</v>
      </c>
      <c r="V5" s="61">
        <v>28.425925925925927</v>
      </c>
      <c r="W5" s="61">
        <v>8.7037037037037042</v>
      </c>
      <c r="X5" s="61">
        <v>9.8148148148148149</v>
      </c>
      <c r="Y5" s="61">
        <v>9.9074074074074083</v>
      </c>
      <c r="Z5" s="2">
        <f>AVERAGE(AA5:AB5)</f>
        <v>0.98148148148148151</v>
      </c>
      <c r="AA5" s="2">
        <f>ABS(T5/10)</f>
        <v>0.98148148148148151</v>
      </c>
      <c r="AB5" s="2">
        <f>ABS(U5/10)</f>
        <v>0.98148148148148151</v>
      </c>
      <c r="AC5" s="2">
        <f>AVERAGE(AD5:AF5)</f>
        <v>0.94753086419753096</v>
      </c>
      <c r="AD5" s="2">
        <f>ABS(W5/10)</f>
        <v>0.87037037037037046</v>
      </c>
      <c r="AE5" s="2">
        <f>ABS(X5/10)</f>
        <v>0.98148148148148151</v>
      </c>
      <c r="AF5" s="2">
        <f>ABS(Y5/10)</f>
        <v>0.99074074074074081</v>
      </c>
    </row>
    <row r="6" spans="1:32" s="27" customFormat="1" ht="78.75" x14ac:dyDescent="0.25">
      <c r="A6" s="3">
        <v>2</v>
      </c>
      <c r="B6" s="28" t="s">
        <v>1613</v>
      </c>
      <c r="C6" s="28" t="s">
        <v>1614</v>
      </c>
      <c r="D6" s="28">
        <v>3817024043</v>
      </c>
      <c r="E6" s="63">
        <v>113.04554999999999</v>
      </c>
      <c r="F6" s="63">
        <v>25.636400000000002</v>
      </c>
      <c r="G6" s="63">
        <v>5.4545000000000003</v>
      </c>
      <c r="H6" s="63">
        <v>6.0909000000000004</v>
      </c>
      <c r="I6" s="63">
        <v>6.5454999999999997</v>
      </c>
      <c r="J6" s="63">
        <v>7.5454999999999997</v>
      </c>
      <c r="K6" s="63">
        <v>47.409149999999997</v>
      </c>
      <c r="L6" s="63">
        <v>7.1363500000000002</v>
      </c>
      <c r="M6" s="63">
        <v>6.3635999999999999</v>
      </c>
      <c r="N6" s="63">
        <v>5.7272999999999996</v>
      </c>
      <c r="O6" s="63">
        <v>6.8182</v>
      </c>
      <c r="P6" s="63">
        <v>6.8182</v>
      </c>
      <c r="Q6" s="63">
        <v>6.8182</v>
      </c>
      <c r="R6" s="63">
        <v>7.7272999999999996</v>
      </c>
      <c r="S6" s="63">
        <v>14.545454545454543</v>
      </c>
      <c r="T6" s="63">
        <v>5.4545454545454541</v>
      </c>
      <c r="U6" s="63">
        <v>9.0909090909090899</v>
      </c>
      <c r="V6" s="63">
        <v>25.454545454545453</v>
      </c>
      <c r="W6" s="63">
        <v>8.1818181818181817</v>
      </c>
      <c r="X6" s="63">
        <v>9.0909090909090899</v>
      </c>
      <c r="Y6" s="63">
        <v>8.1818181818181817</v>
      </c>
      <c r="Z6" s="2">
        <f t="shared" ref="Z6:Z14" si="0">AVERAGE(AA6:AB6)</f>
        <v>0.72727272727272718</v>
      </c>
      <c r="AA6" s="2">
        <f t="shared" ref="AA6:AA14" si="1">ABS(T6/10)</f>
        <v>0.54545454545454541</v>
      </c>
      <c r="AB6" s="2">
        <f t="shared" ref="AB6:AB14" si="2">ABS(U6/10)</f>
        <v>0.90909090909090895</v>
      </c>
      <c r="AC6" s="2">
        <f t="shared" ref="AC6:AC14" si="3">AVERAGE(AD6:AF6)</f>
        <v>0.84848484848484829</v>
      </c>
      <c r="AD6" s="2">
        <f t="shared" ref="AD6:AD14" si="4">ABS(W6/10)</f>
        <v>0.81818181818181812</v>
      </c>
      <c r="AE6" s="2">
        <f t="shared" ref="AE6:AE14" si="5">ABS(X6/10)</f>
        <v>0.90909090909090895</v>
      </c>
      <c r="AF6" s="2">
        <f t="shared" ref="AF6:AF14" si="6">ABS(Y6/10)</f>
        <v>0.81818181818181812</v>
      </c>
    </row>
    <row r="7" spans="1:32" s="2" customFormat="1" ht="78.75" x14ac:dyDescent="0.25">
      <c r="A7" s="3">
        <v>4</v>
      </c>
      <c r="B7" s="3" t="s">
        <v>1615</v>
      </c>
      <c r="C7" s="3" t="s">
        <v>1616</v>
      </c>
      <c r="D7" s="3">
        <v>3817020909</v>
      </c>
      <c r="E7" s="61">
        <v>148.5131893939394</v>
      </c>
      <c r="F7" s="61">
        <v>36.313400000000001</v>
      </c>
      <c r="G7" s="61">
        <v>8.8805999999999994</v>
      </c>
      <c r="H7" s="61">
        <v>9.1940000000000008</v>
      </c>
      <c r="I7" s="61">
        <v>9.2239000000000004</v>
      </c>
      <c r="J7" s="61">
        <v>9.0149000000000008</v>
      </c>
      <c r="K7" s="61">
        <v>62.80585</v>
      </c>
      <c r="L7" s="61">
        <v>9.1044499999999999</v>
      </c>
      <c r="M7" s="61">
        <v>9.1342999999999996</v>
      </c>
      <c r="N7" s="61">
        <v>9.2835999999999999</v>
      </c>
      <c r="O7" s="61">
        <v>8.8506999999999998</v>
      </c>
      <c r="P7" s="61">
        <v>8.8209</v>
      </c>
      <c r="Q7" s="61">
        <v>9.0596999999999994</v>
      </c>
      <c r="R7" s="61">
        <v>8.5521999999999991</v>
      </c>
      <c r="S7" s="61">
        <v>19.848484848484848</v>
      </c>
      <c r="T7" s="61">
        <v>10</v>
      </c>
      <c r="U7" s="61">
        <v>9.8484848484848477</v>
      </c>
      <c r="V7" s="61">
        <v>29.545454545454547</v>
      </c>
      <c r="W7" s="61">
        <v>9.8484848484848477</v>
      </c>
      <c r="X7" s="61">
        <v>10</v>
      </c>
      <c r="Y7" s="61">
        <v>9.6969696969696972</v>
      </c>
      <c r="Z7" s="2">
        <f t="shared" si="0"/>
        <v>0.99242424242424243</v>
      </c>
      <c r="AA7" s="2">
        <f t="shared" si="1"/>
        <v>1</v>
      </c>
      <c r="AB7" s="2">
        <f t="shared" si="2"/>
        <v>0.98484848484848475</v>
      </c>
      <c r="AC7" s="2">
        <f t="shared" si="3"/>
        <v>0.98484848484848486</v>
      </c>
      <c r="AD7" s="2">
        <f t="shared" si="4"/>
        <v>0.98484848484848475</v>
      </c>
      <c r="AE7" s="2">
        <f t="shared" si="5"/>
        <v>1</v>
      </c>
      <c r="AF7" s="2">
        <f t="shared" si="6"/>
        <v>0.96969696969696972</v>
      </c>
    </row>
    <row r="8" spans="1:32" s="16" customFormat="1" ht="78.75" x14ac:dyDescent="0.25">
      <c r="A8" s="3">
        <v>5</v>
      </c>
      <c r="B8" s="19" t="s">
        <v>1617</v>
      </c>
      <c r="C8" s="19" t="s">
        <v>1618</v>
      </c>
      <c r="D8" s="19">
        <v>3841007289</v>
      </c>
      <c r="E8" s="62">
        <v>152.59091666666666</v>
      </c>
      <c r="F8" s="62">
        <v>37.857349999999997</v>
      </c>
      <c r="G8" s="62">
        <v>9.6540499999999998</v>
      </c>
      <c r="H8" s="62">
        <v>9.6689499999999988</v>
      </c>
      <c r="I8" s="62">
        <v>9.7283500000000007</v>
      </c>
      <c r="J8" s="62">
        <v>8.8059999999999992</v>
      </c>
      <c r="K8" s="62">
        <v>65.566900000000004</v>
      </c>
      <c r="L8" s="62">
        <v>8.877600000000001</v>
      </c>
      <c r="M8" s="62">
        <v>9.8131500000000003</v>
      </c>
      <c r="N8" s="62">
        <v>9.6164000000000005</v>
      </c>
      <c r="O8" s="62">
        <v>9.1033000000000008</v>
      </c>
      <c r="P8" s="62">
        <v>9.4940499999999997</v>
      </c>
      <c r="Q8" s="62">
        <v>9.5591000000000008</v>
      </c>
      <c r="R8" s="62">
        <v>9.1033000000000008</v>
      </c>
      <c r="S8" s="62">
        <v>19.696969696969695</v>
      </c>
      <c r="T8" s="62">
        <v>9.8484848484848477</v>
      </c>
      <c r="U8" s="62">
        <v>9.8484848484848477</v>
      </c>
      <c r="V8" s="62">
        <v>29.469696969696969</v>
      </c>
      <c r="W8" s="62">
        <v>9.6969696969696972</v>
      </c>
      <c r="X8" s="62">
        <v>9.9242424242424239</v>
      </c>
      <c r="Y8" s="62">
        <v>9.8484848484848477</v>
      </c>
      <c r="Z8" s="2">
        <f t="shared" si="0"/>
        <v>0.98484848484848475</v>
      </c>
      <c r="AA8" s="2">
        <f t="shared" si="1"/>
        <v>0.98484848484848475</v>
      </c>
      <c r="AB8" s="2">
        <f t="shared" si="2"/>
        <v>0.98484848484848475</v>
      </c>
      <c r="AC8" s="2">
        <f t="shared" si="3"/>
        <v>0.98232323232323226</v>
      </c>
      <c r="AD8" s="2">
        <f t="shared" si="4"/>
        <v>0.96969696969696972</v>
      </c>
      <c r="AE8" s="2">
        <f t="shared" si="5"/>
        <v>0.99242424242424243</v>
      </c>
      <c r="AF8" s="2">
        <f t="shared" si="6"/>
        <v>0.98484848484848475</v>
      </c>
    </row>
    <row r="9" spans="1:32" s="16" customFormat="1" ht="78.75" x14ac:dyDescent="0.25">
      <c r="A9" s="3">
        <v>6</v>
      </c>
      <c r="B9" s="19" t="s">
        <v>1619</v>
      </c>
      <c r="C9" s="19" t="s">
        <v>1620</v>
      </c>
      <c r="D9" s="19">
        <v>3817021236</v>
      </c>
      <c r="E9" s="62">
        <v>126.77713235294117</v>
      </c>
      <c r="F9" s="62">
        <v>30.785249999999998</v>
      </c>
      <c r="G9" s="62">
        <v>7.4117499999999996</v>
      </c>
      <c r="H9" s="62">
        <v>7.6220499999999998</v>
      </c>
      <c r="I9" s="62">
        <v>7.6926500000000004</v>
      </c>
      <c r="J9" s="62">
        <v>8.0587999999999997</v>
      </c>
      <c r="K9" s="62">
        <v>53.036000000000001</v>
      </c>
      <c r="L9" s="62">
        <v>6.6272000000000002</v>
      </c>
      <c r="M9" s="62">
        <v>7.8147000000000002</v>
      </c>
      <c r="N9" s="62">
        <v>7.8735499999999998</v>
      </c>
      <c r="O9" s="62">
        <v>7.4794</v>
      </c>
      <c r="P9" s="62">
        <v>7.7367499999999998</v>
      </c>
      <c r="Q9" s="62">
        <v>7.8264499999999995</v>
      </c>
      <c r="R9" s="62">
        <v>7.6779500000000001</v>
      </c>
      <c r="S9" s="62">
        <v>17.632352941176471</v>
      </c>
      <c r="T9" s="62">
        <v>8.7794117647058822</v>
      </c>
      <c r="U9" s="62">
        <v>8.852941176470587</v>
      </c>
      <c r="V9" s="62">
        <v>25.32352941176471</v>
      </c>
      <c r="W9" s="62">
        <v>6.9117647058823533</v>
      </c>
      <c r="X9" s="62">
        <v>8.7058823529411775</v>
      </c>
      <c r="Y9" s="62">
        <v>9.7058823529411775</v>
      </c>
      <c r="Z9" s="2">
        <f t="shared" si="0"/>
        <v>0.88161764705882351</v>
      </c>
      <c r="AA9" s="2">
        <f t="shared" si="1"/>
        <v>0.87794117647058822</v>
      </c>
      <c r="AB9" s="2">
        <f t="shared" si="2"/>
        <v>0.88529411764705868</v>
      </c>
      <c r="AC9" s="2">
        <f t="shared" si="3"/>
        <v>0.84411764705882364</v>
      </c>
      <c r="AD9" s="2">
        <f t="shared" si="4"/>
        <v>0.69117647058823528</v>
      </c>
      <c r="AE9" s="2">
        <f t="shared" si="5"/>
        <v>0.87058823529411777</v>
      </c>
      <c r="AF9" s="2">
        <f t="shared" si="6"/>
        <v>0.97058823529411775</v>
      </c>
    </row>
    <row r="10" spans="1:32" s="16" customFormat="1" ht="78.75" x14ac:dyDescent="0.25">
      <c r="A10" s="3">
        <v>7</v>
      </c>
      <c r="B10" s="19" t="s">
        <v>1621</v>
      </c>
      <c r="C10" s="19" t="s">
        <v>1622</v>
      </c>
      <c r="D10" s="19">
        <v>3841006542</v>
      </c>
      <c r="E10" s="62">
        <v>138.62181452087009</v>
      </c>
      <c r="F10" s="62">
        <v>33.069142857142857</v>
      </c>
      <c r="G10" s="62">
        <v>7.8177857142857139</v>
      </c>
      <c r="H10" s="62">
        <v>7.9829285714285714</v>
      </c>
      <c r="I10" s="62">
        <v>8.7924285714285713</v>
      </c>
      <c r="J10" s="62">
        <v>8.4760000000000009</v>
      </c>
      <c r="K10" s="62">
        <v>57.301642857142852</v>
      </c>
      <c r="L10" s="62">
        <v>7.5742857142857147</v>
      </c>
      <c r="M10" s="62">
        <v>8.0370714285714282</v>
      </c>
      <c r="N10" s="62">
        <v>8.4420000000000002</v>
      </c>
      <c r="O10" s="62">
        <v>8.5860714285714295</v>
      </c>
      <c r="P10" s="62">
        <v>9.0895714285714284</v>
      </c>
      <c r="Q10" s="62">
        <v>7.7057857142857138</v>
      </c>
      <c r="R10" s="62">
        <v>7.8668571428571425</v>
      </c>
      <c r="S10" s="62">
        <v>19.62962962962963</v>
      </c>
      <c r="T10" s="62">
        <v>9.8353909465020575</v>
      </c>
      <c r="U10" s="62">
        <v>9.7942386831275723</v>
      </c>
      <c r="V10" s="62">
        <v>28.621399176954732</v>
      </c>
      <c r="W10" s="62">
        <v>8.9300411522633745</v>
      </c>
      <c r="X10" s="62">
        <v>9.8559670781893001</v>
      </c>
      <c r="Y10" s="62">
        <v>9.8353909465020575</v>
      </c>
      <c r="Z10" s="2">
        <f t="shared" si="0"/>
        <v>0.9814814814814814</v>
      </c>
      <c r="AA10" s="2">
        <f t="shared" si="1"/>
        <v>0.98353909465020573</v>
      </c>
      <c r="AB10" s="2">
        <f t="shared" si="2"/>
        <v>0.97942386831275718</v>
      </c>
      <c r="AC10" s="2">
        <f t="shared" si="3"/>
        <v>0.95404663923182442</v>
      </c>
      <c r="AD10" s="2">
        <f t="shared" si="4"/>
        <v>0.89300411522633749</v>
      </c>
      <c r="AE10" s="2">
        <f t="shared" si="5"/>
        <v>0.98559670781893005</v>
      </c>
      <c r="AF10" s="2">
        <f t="shared" si="6"/>
        <v>0.98353909465020573</v>
      </c>
    </row>
    <row r="11" spans="1:32" s="16" customFormat="1" ht="94.5" x14ac:dyDescent="0.25">
      <c r="A11" s="3">
        <v>8</v>
      </c>
      <c r="B11" s="19" t="s">
        <v>1623</v>
      </c>
      <c r="C11" s="19" t="s">
        <v>1624</v>
      </c>
      <c r="D11" s="19">
        <v>3841007105</v>
      </c>
      <c r="E11" s="62">
        <v>142.69386666666665</v>
      </c>
      <c r="F11" s="62">
        <v>34.731399999999994</v>
      </c>
      <c r="G11" s="62">
        <v>8.6824499999999993</v>
      </c>
      <c r="H11" s="62">
        <v>8.6934499999999986</v>
      </c>
      <c r="I11" s="62">
        <v>8.8758999999999997</v>
      </c>
      <c r="J11" s="62">
        <v>8.4795999999999996</v>
      </c>
      <c r="K11" s="62">
        <v>59.57705</v>
      </c>
      <c r="L11" s="62">
        <v>8.3704999999999998</v>
      </c>
      <c r="M11" s="62">
        <v>8.4926500000000011</v>
      </c>
      <c r="N11" s="62">
        <v>8.7550999999999988</v>
      </c>
      <c r="O11" s="62">
        <v>8.5109999999999992</v>
      </c>
      <c r="P11" s="62">
        <v>8.9341000000000008</v>
      </c>
      <c r="Q11" s="62">
        <v>8.2741000000000007</v>
      </c>
      <c r="R11" s="62">
        <v>8.2395999999999994</v>
      </c>
      <c r="S11" s="62">
        <v>19.53125</v>
      </c>
      <c r="T11" s="62">
        <v>9.6875</v>
      </c>
      <c r="U11" s="62">
        <v>9.84375</v>
      </c>
      <c r="V11" s="62">
        <v>28.854166666666668</v>
      </c>
      <c r="W11" s="62">
        <v>9.2708333333333339</v>
      </c>
      <c r="X11" s="62">
        <v>9.6875</v>
      </c>
      <c r="Y11" s="62">
        <v>9.8958333333333321</v>
      </c>
      <c r="Z11" s="2">
        <f t="shared" si="0"/>
        <v>0.9765625</v>
      </c>
      <c r="AA11" s="2">
        <f t="shared" si="1"/>
        <v>0.96875</v>
      </c>
      <c r="AB11" s="2">
        <f t="shared" si="2"/>
        <v>0.984375</v>
      </c>
      <c r="AC11" s="2">
        <f t="shared" si="3"/>
        <v>0.96180555555555569</v>
      </c>
      <c r="AD11" s="2">
        <f t="shared" si="4"/>
        <v>0.92708333333333337</v>
      </c>
      <c r="AE11" s="2">
        <f t="shared" si="5"/>
        <v>0.96875</v>
      </c>
      <c r="AF11" s="2">
        <f t="shared" si="6"/>
        <v>0.98958333333333326</v>
      </c>
    </row>
    <row r="12" spans="1:32" s="16" customFormat="1" ht="78.75" x14ac:dyDescent="0.25">
      <c r="A12" s="3">
        <v>9</v>
      </c>
      <c r="B12" s="19" t="s">
        <v>1625</v>
      </c>
      <c r="C12" s="19" t="s">
        <v>1626</v>
      </c>
      <c r="D12" s="19">
        <v>3841007112</v>
      </c>
      <c r="E12" s="62">
        <v>130.52446626984127</v>
      </c>
      <c r="F12" s="62">
        <v>32.273150000000001</v>
      </c>
      <c r="G12" s="62">
        <v>8.359121428571429</v>
      </c>
      <c r="H12" s="62">
        <v>7.8617928571428566</v>
      </c>
      <c r="I12" s="62">
        <v>8.4689357142857133</v>
      </c>
      <c r="J12" s="62">
        <v>7.5833000000000004</v>
      </c>
      <c r="K12" s="62">
        <v>54.660046428571427</v>
      </c>
      <c r="L12" s="62">
        <v>7.358453571428571</v>
      </c>
      <c r="M12" s="62">
        <v>7.396171428571428</v>
      </c>
      <c r="N12" s="62">
        <v>8.2222000000000008</v>
      </c>
      <c r="O12" s="62">
        <v>7.9781857142857149</v>
      </c>
      <c r="P12" s="62">
        <v>8.3068857142857144</v>
      </c>
      <c r="Q12" s="62">
        <v>8.190492857142857</v>
      </c>
      <c r="R12" s="62">
        <v>7.2076571428571423</v>
      </c>
      <c r="S12" s="62">
        <v>18.472222222222221</v>
      </c>
      <c r="T12" s="62">
        <v>9.1203703703703702</v>
      </c>
      <c r="U12" s="62">
        <v>9.3518518518518512</v>
      </c>
      <c r="V12" s="62">
        <v>25.11904761904762</v>
      </c>
      <c r="W12" s="62">
        <v>8.148148148148147</v>
      </c>
      <c r="X12" s="62">
        <v>8.6574074074074083</v>
      </c>
      <c r="Y12" s="62">
        <v>8.3134920634920633</v>
      </c>
      <c r="Z12" s="2">
        <f t="shared" si="0"/>
        <v>0.92361111111111105</v>
      </c>
      <c r="AA12" s="2">
        <f t="shared" si="1"/>
        <v>0.91203703703703698</v>
      </c>
      <c r="AB12" s="2">
        <f t="shared" si="2"/>
        <v>0.93518518518518512</v>
      </c>
      <c r="AC12" s="2">
        <f t="shared" si="3"/>
        <v>0.83730158730158732</v>
      </c>
      <c r="AD12" s="2">
        <f t="shared" si="4"/>
        <v>0.81481481481481466</v>
      </c>
      <c r="AE12" s="2">
        <f t="shared" si="5"/>
        <v>0.86574074074074081</v>
      </c>
      <c r="AF12" s="2">
        <f t="shared" si="6"/>
        <v>0.83134920634920628</v>
      </c>
    </row>
    <row r="13" spans="1:32" s="16" customFormat="1" ht="78.75" x14ac:dyDescent="0.25">
      <c r="A13" s="3">
        <v>10</v>
      </c>
      <c r="B13" s="19" t="s">
        <v>1627</v>
      </c>
      <c r="C13" s="19" t="s">
        <v>1628</v>
      </c>
      <c r="D13" s="19">
        <v>3841007296</v>
      </c>
      <c r="E13" s="62">
        <v>139.43461904761904</v>
      </c>
      <c r="F13" s="62">
        <v>36.821449999999999</v>
      </c>
      <c r="G13" s="62">
        <v>9.0952333333333328</v>
      </c>
      <c r="H13" s="62">
        <v>9.4047833333333326</v>
      </c>
      <c r="I13" s="62">
        <v>9.1071333333333335</v>
      </c>
      <c r="J13" s="62">
        <v>9.2142999999999997</v>
      </c>
      <c r="K13" s="62">
        <v>58.565550000000002</v>
      </c>
      <c r="L13" s="62">
        <v>6.3512000000000004</v>
      </c>
      <c r="M13" s="62">
        <v>9.1428666666666665</v>
      </c>
      <c r="N13" s="62">
        <v>9.2381166666666665</v>
      </c>
      <c r="O13" s="62">
        <v>8.75</v>
      </c>
      <c r="P13" s="62">
        <v>9.035733333333333</v>
      </c>
      <c r="Q13" s="62">
        <v>7.1428500000000001</v>
      </c>
      <c r="R13" s="62">
        <v>8.9047833333333326</v>
      </c>
      <c r="S13" s="62">
        <v>19.523809523809522</v>
      </c>
      <c r="T13" s="62">
        <v>9.6428571428571423</v>
      </c>
      <c r="U13" s="62">
        <v>9.8809523809523796</v>
      </c>
      <c r="V13" s="62">
        <v>24.523809523809522</v>
      </c>
      <c r="W13" s="62">
        <v>5</v>
      </c>
      <c r="X13" s="62">
        <v>9.8809523809523796</v>
      </c>
      <c r="Y13" s="62">
        <v>9.6428571428571423</v>
      </c>
      <c r="Z13" s="2">
        <f t="shared" si="0"/>
        <v>0.97619047619047605</v>
      </c>
      <c r="AA13" s="2">
        <f t="shared" si="1"/>
        <v>0.96428571428571419</v>
      </c>
      <c r="AB13" s="2">
        <f t="shared" si="2"/>
        <v>0.98809523809523792</v>
      </c>
      <c r="AC13" s="2">
        <f t="shared" si="3"/>
        <v>0.81746031746031733</v>
      </c>
      <c r="AD13" s="2">
        <f t="shared" si="4"/>
        <v>0.5</v>
      </c>
      <c r="AE13" s="2">
        <f t="shared" si="5"/>
        <v>0.98809523809523792</v>
      </c>
      <c r="AF13" s="2">
        <f t="shared" si="6"/>
        <v>0.96428571428571419</v>
      </c>
    </row>
    <row r="14" spans="1:32" s="16" customFormat="1" ht="78.75" x14ac:dyDescent="0.25">
      <c r="A14" s="3">
        <v>11</v>
      </c>
      <c r="B14" s="19" t="s">
        <v>1629</v>
      </c>
      <c r="C14" s="19" t="s">
        <v>1630</v>
      </c>
      <c r="D14" s="19">
        <v>3841006535</v>
      </c>
      <c r="E14" s="62">
        <v>131.37517501404969</v>
      </c>
      <c r="F14" s="62">
        <v>33.951035365853663</v>
      </c>
      <c r="G14" s="62">
        <v>8.5807487804878058</v>
      </c>
      <c r="H14" s="62">
        <v>8.4841329268292682</v>
      </c>
      <c r="I14" s="62">
        <v>8.6113536585365864</v>
      </c>
      <c r="J14" s="62">
        <v>8.2748000000000008</v>
      </c>
      <c r="K14" s="62">
        <v>55.59655731707317</v>
      </c>
      <c r="L14" s="62">
        <v>6.8999548780487805</v>
      </c>
      <c r="M14" s="62">
        <v>8.1246109756097553</v>
      </c>
      <c r="N14" s="62">
        <v>8.3236475609756084</v>
      </c>
      <c r="O14" s="62">
        <v>7.8511743902439024</v>
      </c>
      <c r="P14" s="62">
        <v>8.4319231707317073</v>
      </c>
      <c r="Q14" s="62">
        <v>8.1260914634146353</v>
      </c>
      <c r="R14" s="62">
        <v>7.839154878048781</v>
      </c>
      <c r="S14" s="62">
        <v>18.392716646060471</v>
      </c>
      <c r="T14" s="62">
        <v>9.1963583230302355</v>
      </c>
      <c r="U14" s="62">
        <v>9.1963583230302355</v>
      </c>
      <c r="V14" s="62">
        <v>23.43486568506238</v>
      </c>
      <c r="W14" s="62">
        <v>5.7603686635944698</v>
      </c>
      <c r="X14" s="62">
        <v>8.8833314600427116</v>
      </c>
      <c r="Y14" s="62">
        <v>8.7911655614251991</v>
      </c>
      <c r="Z14" s="2">
        <f t="shared" si="0"/>
        <v>0.91963583230302359</v>
      </c>
      <c r="AA14" s="2">
        <f t="shared" si="1"/>
        <v>0.91963583230302359</v>
      </c>
      <c r="AB14" s="2">
        <f t="shared" si="2"/>
        <v>0.91963583230302359</v>
      </c>
      <c r="AC14" s="2">
        <f t="shared" si="3"/>
        <v>0.78116218950207938</v>
      </c>
      <c r="AD14" s="2">
        <f t="shared" si="4"/>
        <v>0.57603686635944695</v>
      </c>
      <c r="AE14" s="2">
        <f t="shared" si="5"/>
        <v>0.88833314600427116</v>
      </c>
      <c r="AF14" s="2">
        <f t="shared" si="6"/>
        <v>0.87911655614251993</v>
      </c>
    </row>
    <row r="15" spans="1:32" x14ac:dyDescent="0.25">
      <c r="E15" s="102">
        <f>AVERAGE(E5:E14)</f>
        <v>137.30206794275435</v>
      </c>
      <c r="F15" s="102">
        <f t="shared" ref="F15:Y15" si="7">AVERAGE(F5:F14)</f>
        <v>33.856058579875409</v>
      </c>
      <c r="G15" s="102">
        <f t="shared" si="7"/>
        <v>8.3065855923344962</v>
      </c>
      <c r="H15" s="102">
        <f t="shared" si="7"/>
        <v>8.4249605870552209</v>
      </c>
      <c r="I15" s="102">
        <f t="shared" si="7"/>
        <v>8.6495624004856957</v>
      </c>
      <c r="J15" s="102">
        <f t="shared" si="7"/>
        <v>8.474949999999998</v>
      </c>
      <c r="K15" s="102">
        <f t="shared" si="7"/>
        <v>57.878513296642367</v>
      </c>
      <c r="L15" s="102">
        <f t="shared" si="7"/>
        <v>7.7381213860732769</v>
      </c>
      <c r="M15" s="102">
        <f t="shared" si="7"/>
        <v>8.34310826206314</v>
      </c>
      <c r="N15" s="102">
        <f t="shared" si="7"/>
        <v>8.4752933924611966</v>
      </c>
      <c r="O15" s="102">
        <f t="shared" si="7"/>
        <v>8.2976851230070743</v>
      </c>
      <c r="P15" s="102">
        <f t="shared" si="7"/>
        <v>8.5904636374194911</v>
      </c>
      <c r="Q15" s="102">
        <f t="shared" si="7"/>
        <v>8.1954444277267449</v>
      </c>
      <c r="R15" s="102">
        <f t="shared" si="7"/>
        <v>8.2383970678914586</v>
      </c>
      <c r="S15" s="102">
        <f t="shared" si="7"/>
        <v>18.690251968343706</v>
      </c>
      <c r="T15" s="102">
        <f t="shared" si="7"/>
        <v>9.1379733665310816</v>
      </c>
      <c r="U15" s="102">
        <f t="shared" si="7"/>
        <v>9.5522786018126222</v>
      </c>
      <c r="V15" s="102">
        <f t="shared" si="7"/>
        <v>26.877244097892849</v>
      </c>
      <c r="W15" s="102">
        <f t="shared" si="7"/>
        <v>8.0452132434198127</v>
      </c>
      <c r="X15" s="102">
        <f t="shared" si="7"/>
        <v>9.45010070094993</v>
      </c>
      <c r="Y15" s="102">
        <f t="shared" si="7"/>
        <v>9.3819301535231112</v>
      </c>
      <c r="Z15" s="1">
        <f>AVERAGE(Z5:Z14)</f>
        <v>0.93451259841718526</v>
      </c>
      <c r="AA15" s="1">
        <f t="shared" ref="AA15:AF15" si="8">AVERAGE(AA5:AA14)</f>
        <v>0.91379733665310803</v>
      </c>
      <c r="AB15" s="1">
        <f t="shared" si="8"/>
        <v>0.95522786018126238</v>
      </c>
      <c r="AC15" s="1">
        <f t="shared" si="8"/>
        <v>0.89590813659642843</v>
      </c>
      <c r="AD15" s="1">
        <f t="shared" si="8"/>
        <v>0.80452132434198109</v>
      </c>
      <c r="AE15" s="1">
        <f t="shared" si="8"/>
        <v>0.94501007009499305</v>
      </c>
      <c r="AF15" s="1">
        <f t="shared" si="8"/>
        <v>0.93819301535231114</v>
      </c>
    </row>
  </sheetData>
  <mergeCells count="13">
    <mergeCell ref="E1:E3"/>
    <mergeCell ref="A1:A2"/>
    <mergeCell ref="B1:B2"/>
    <mergeCell ref="C1:C2"/>
    <mergeCell ref="D1:D2"/>
    <mergeCell ref="F1:J1"/>
    <mergeCell ref="K1:R1"/>
    <mergeCell ref="S1:U1"/>
    <mergeCell ref="V1:Y1"/>
    <mergeCell ref="F2:J2"/>
    <mergeCell ref="K2:R2"/>
    <mergeCell ref="S2:U2"/>
    <mergeCell ref="V2:Y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opLeftCell="A18" zoomScale="62" zoomScaleNormal="62" workbookViewId="0">
      <selection activeCell="AA23" sqref="AA23:AG23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3" ht="1.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3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3" ht="15.75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3" ht="409.5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33" ht="15.75" x14ac:dyDescent="0.25">
      <c r="A5" s="7"/>
      <c r="B5" s="6"/>
      <c r="C5" s="5"/>
      <c r="D5" s="3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33" s="16" customFormat="1" ht="94.5" x14ac:dyDescent="0.25">
      <c r="A6" s="19">
        <v>1</v>
      </c>
      <c r="B6" s="19" t="s">
        <v>1631</v>
      </c>
      <c r="C6" s="19" t="s">
        <v>1632</v>
      </c>
      <c r="D6" s="34">
        <v>3818015764</v>
      </c>
      <c r="E6" s="62">
        <v>131.32465253164557</v>
      </c>
      <c r="F6" s="62">
        <v>33.833799999999997</v>
      </c>
      <c r="G6" s="62">
        <v>8.5317000000000007</v>
      </c>
      <c r="H6" s="62">
        <v>8.6918000000000006</v>
      </c>
      <c r="I6" s="62">
        <v>8.4652999999999992</v>
      </c>
      <c r="J6" s="62">
        <v>8.1449999999999996</v>
      </c>
      <c r="K6" s="62">
        <v>54.294650000000004</v>
      </c>
      <c r="L6" s="62">
        <v>7.50305</v>
      </c>
      <c r="M6" s="62">
        <v>7.5559000000000003</v>
      </c>
      <c r="N6" s="62">
        <v>7.8822000000000001</v>
      </c>
      <c r="O6" s="62">
        <v>7.6677</v>
      </c>
      <c r="P6" s="62">
        <v>8.2024000000000008</v>
      </c>
      <c r="Q6" s="62">
        <v>7.5589000000000004</v>
      </c>
      <c r="R6" s="62">
        <v>7.9245000000000001</v>
      </c>
      <c r="S6" s="62">
        <v>17.531645569620252</v>
      </c>
      <c r="T6" s="62">
        <v>8.6075949367088604</v>
      </c>
      <c r="U6" s="62">
        <v>8.924050632911392</v>
      </c>
      <c r="V6" s="62">
        <v>25.664556962025316</v>
      </c>
      <c r="W6" s="62">
        <v>7.9113924050632907</v>
      </c>
      <c r="X6" s="62">
        <v>8.8607594936708853</v>
      </c>
      <c r="Y6" s="62">
        <v>8.8924050632911396</v>
      </c>
      <c r="AA6" s="16">
        <f>AVERAGE(AB6:AC6)</f>
        <v>0.87658227848101267</v>
      </c>
      <c r="AB6" s="16">
        <f>ABS(T6/10)</f>
        <v>0.860759493670886</v>
      </c>
      <c r="AC6" s="16">
        <f>ABS(U6/10)</f>
        <v>0.89240506329113922</v>
      </c>
      <c r="AD6" s="16">
        <f>AVERAGE(AE6:AG6)</f>
        <v>0.85548523206751048</v>
      </c>
      <c r="AE6" s="16">
        <f>ABS(W6/10)</f>
        <v>0.79113924050632911</v>
      </c>
      <c r="AF6" s="16">
        <f>ABS(X6/10)</f>
        <v>0.88607594936708856</v>
      </c>
      <c r="AG6" s="16">
        <f>ABS(Y6/10)</f>
        <v>0.889240506329114</v>
      </c>
    </row>
    <row r="7" spans="1:33" s="2" customFormat="1" ht="94.5" x14ac:dyDescent="0.25">
      <c r="A7" s="19">
        <v>2</v>
      </c>
      <c r="B7" s="3" t="s">
        <v>1633</v>
      </c>
      <c r="C7" s="3" t="s">
        <v>1634</v>
      </c>
      <c r="D7" s="35">
        <v>3818015404</v>
      </c>
      <c r="E7" s="61">
        <v>146.13506428571426</v>
      </c>
      <c r="F7" s="61">
        <v>35.2196</v>
      </c>
      <c r="G7" s="61">
        <v>8.8013999999999992</v>
      </c>
      <c r="H7" s="61">
        <v>8.8411000000000008</v>
      </c>
      <c r="I7" s="61">
        <v>8.8388000000000009</v>
      </c>
      <c r="J7" s="61">
        <v>8.7383000000000006</v>
      </c>
      <c r="K7" s="61">
        <v>61.629749999999994</v>
      </c>
      <c r="L7" s="61">
        <v>8.8072499999999998</v>
      </c>
      <c r="M7" s="61">
        <v>8.8644999999999996</v>
      </c>
      <c r="N7" s="61">
        <v>8.8061000000000007</v>
      </c>
      <c r="O7" s="61">
        <v>8.7896999999999998</v>
      </c>
      <c r="P7" s="61">
        <v>8.8247999999999998</v>
      </c>
      <c r="Q7" s="61">
        <v>8.7757000000000005</v>
      </c>
      <c r="R7" s="61">
        <v>8.7616999999999994</v>
      </c>
      <c r="S7" s="61">
        <v>19.80952380952381</v>
      </c>
      <c r="T7" s="61">
        <v>9.9047619047619051</v>
      </c>
      <c r="U7" s="61">
        <v>9.9047619047619051</v>
      </c>
      <c r="V7" s="61">
        <v>29.476190476190474</v>
      </c>
      <c r="W7" s="61">
        <v>9.761904761904761</v>
      </c>
      <c r="X7" s="61">
        <v>9.8333333333333321</v>
      </c>
      <c r="Y7" s="61">
        <v>9.8809523809523814</v>
      </c>
      <c r="AA7" s="16">
        <f t="shared" ref="AA7:AA22" si="0">AVERAGE(AB7:AC7)</f>
        <v>0.99047619047619051</v>
      </c>
      <c r="AB7" s="16">
        <f t="shared" ref="AB7:AB22" si="1">ABS(T7/10)</f>
        <v>0.99047619047619051</v>
      </c>
      <c r="AC7" s="16">
        <f t="shared" ref="AC7:AC22" si="2">ABS(U7/10)</f>
        <v>0.99047619047619051</v>
      </c>
      <c r="AD7" s="16">
        <f t="shared" ref="AD7:AD22" si="3">AVERAGE(AE7:AG7)</f>
        <v>0.98253968253968249</v>
      </c>
      <c r="AE7" s="16">
        <f t="shared" ref="AE7:AE22" si="4">ABS(W7/10)</f>
        <v>0.97619047619047605</v>
      </c>
      <c r="AF7" s="16">
        <f t="shared" ref="AF7:AF22" si="5">ABS(X7/10)</f>
        <v>0.98333333333333317</v>
      </c>
      <c r="AG7" s="16">
        <f t="shared" ref="AG7:AG22" si="6">ABS(Y7/10)</f>
        <v>0.98809523809523814</v>
      </c>
    </row>
    <row r="8" spans="1:33" s="2" customFormat="1" ht="78.75" x14ac:dyDescent="0.25">
      <c r="A8" s="19">
        <v>3</v>
      </c>
      <c r="B8" s="3" t="s">
        <v>1635</v>
      </c>
      <c r="C8" s="3" t="s">
        <v>1636</v>
      </c>
      <c r="D8" s="35">
        <v>3818015429</v>
      </c>
      <c r="E8" s="61">
        <v>126.58743333333334</v>
      </c>
      <c r="F8" s="61">
        <v>31.2623</v>
      </c>
      <c r="G8" s="61">
        <v>7.6721000000000004</v>
      </c>
      <c r="H8" s="61">
        <v>7.5410000000000004</v>
      </c>
      <c r="I8" s="61">
        <v>8.0901999999999994</v>
      </c>
      <c r="J8" s="61">
        <v>7.9589999999999996</v>
      </c>
      <c r="K8" s="61">
        <v>47.991800000000005</v>
      </c>
      <c r="L8" s="61">
        <v>7.7049000000000003</v>
      </c>
      <c r="M8" s="61">
        <v>8.1393000000000004</v>
      </c>
      <c r="N8" s="61">
        <v>7.7786999999999997</v>
      </c>
      <c r="O8" s="61">
        <v>7.0655999999999999</v>
      </c>
      <c r="P8" s="61">
        <v>8.1721000000000004</v>
      </c>
      <c r="Q8" s="61">
        <v>7.0082000000000004</v>
      </c>
      <c r="R8" s="61">
        <v>2.1230000000000002</v>
      </c>
      <c r="S8" s="61">
        <v>18.75</v>
      </c>
      <c r="T8" s="61">
        <v>9.5833333333333339</v>
      </c>
      <c r="U8" s="61">
        <v>9.1666666666666661</v>
      </c>
      <c r="V8" s="61">
        <v>28.583333333333336</v>
      </c>
      <c r="W8" s="61">
        <v>9.3333333333333339</v>
      </c>
      <c r="X8" s="61">
        <v>9.5</v>
      </c>
      <c r="Y8" s="61">
        <v>9.75</v>
      </c>
      <c r="AA8" s="16">
        <f t="shared" si="0"/>
        <v>0.9375</v>
      </c>
      <c r="AB8" s="16">
        <f t="shared" si="1"/>
        <v>0.95833333333333337</v>
      </c>
      <c r="AC8" s="16">
        <f t="shared" si="2"/>
        <v>0.91666666666666663</v>
      </c>
      <c r="AD8" s="16">
        <f t="shared" si="3"/>
        <v>0.95277777777777783</v>
      </c>
      <c r="AE8" s="16">
        <f t="shared" si="4"/>
        <v>0.93333333333333335</v>
      </c>
      <c r="AF8" s="16">
        <f t="shared" si="5"/>
        <v>0.95</v>
      </c>
      <c r="AG8" s="16">
        <f t="shared" si="6"/>
        <v>0.97499999999999998</v>
      </c>
    </row>
    <row r="9" spans="1:33" s="2" customFormat="1" ht="78.75" x14ac:dyDescent="0.25">
      <c r="A9" s="19">
        <v>4</v>
      </c>
      <c r="B9" s="3" t="s">
        <v>1637</v>
      </c>
      <c r="C9" s="3" t="s">
        <v>1638</v>
      </c>
      <c r="D9" s="35">
        <v>3818015468</v>
      </c>
      <c r="E9" s="61">
        <v>134.74879285714286</v>
      </c>
      <c r="F9" s="61">
        <v>33.867999999999995</v>
      </c>
      <c r="G9" s="61">
        <v>7.9245000000000001</v>
      </c>
      <c r="H9" s="61">
        <v>8.6603999999999992</v>
      </c>
      <c r="I9" s="61">
        <v>8.8208000000000002</v>
      </c>
      <c r="J9" s="61">
        <v>8.4623000000000008</v>
      </c>
      <c r="K9" s="61">
        <v>54.023650000000004</v>
      </c>
      <c r="L9" s="61">
        <v>7.9575500000000003</v>
      </c>
      <c r="M9" s="61">
        <v>8.2925000000000004</v>
      </c>
      <c r="N9" s="61">
        <v>7.9717000000000002</v>
      </c>
      <c r="O9" s="61">
        <v>7.3018999999999998</v>
      </c>
      <c r="P9" s="61">
        <v>7.9717000000000002</v>
      </c>
      <c r="Q9" s="61">
        <v>7.2925000000000004</v>
      </c>
      <c r="R9" s="61">
        <v>7.2358000000000002</v>
      </c>
      <c r="S9" s="61">
        <v>19.523809523809522</v>
      </c>
      <c r="T9" s="61">
        <v>9.7142857142857135</v>
      </c>
      <c r="U9" s="61">
        <v>9.8095238095238084</v>
      </c>
      <c r="V9" s="61">
        <v>27.333333333333329</v>
      </c>
      <c r="W9" s="61">
        <v>7.9047619047619042</v>
      </c>
      <c r="X9" s="61">
        <v>9.7142857142857135</v>
      </c>
      <c r="Y9" s="61">
        <v>9.7142857142857135</v>
      </c>
      <c r="AA9" s="16">
        <f t="shared" si="0"/>
        <v>0.97619047619047605</v>
      </c>
      <c r="AB9" s="16">
        <f t="shared" si="1"/>
        <v>0.97142857142857131</v>
      </c>
      <c r="AC9" s="16">
        <f t="shared" si="2"/>
        <v>0.9809523809523808</v>
      </c>
      <c r="AD9" s="16">
        <f t="shared" si="3"/>
        <v>0.91111111111111109</v>
      </c>
      <c r="AE9" s="16">
        <f t="shared" si="4"/>
        <v>0.79047619047619044</v>
      </c>
      <c r="AF9" s="16">
        <f t="shared" si="5"/>
        <v>0.97142857142857131</v>
      </c>
      <c r="AG9" s="16">
        <f t="shared" si="6"/>
        <v>0.97142857142857131</v>
      </c>
    </row>
    <row r="10" spans="1:33" s="2" customFormat="1" ht="63" x14ac:dyDescent="0.25">
      <c r="A10" s="19">
        <v>5</v>
      </c>
      <c r="B10" s="3" t="s">
        <v>1639</v>
      </c>
      <c r="C10" s="3" t="s">
        <v>1640</v>
      </c>
      <c r="D10" s="35">
        <v>3818014672</v>
      </c>
      <c r="E10" s="61">
        <v>129.73355754716982</v>
      </c>
      <c r="F10" s="61">
        <v>31.277799999999999</v>
      </c>
      <c r="G10" s="61">
        <v>7.8888999999999996</v>
      </c>
      <c r="H10" s="61">
        <v>7.8888999999999996</v>
      </c>
      <c r="I10" s="61">
        <v>7.7222</v>
      </c>
      <c r="J10" s="61">
        <v>7.7778</v>
      </c>
      <c r="K10" s="61">
        <v>50.342550000000003</v>
      </c>
      <c r="L10" s="61">
        <v>7.6018500000000007</v>
      </c>
      <c r="M10" s="61">
        <v>7.6852</v>
      </c>
      <c r="N10" s="61">
        <v>6.4630000000000001</v>
      </c>
      <c r="O10" s="61">
        <v>6.1481000000000003</v>
      </c>
      <c r="P10" s="61">
        <v>7.5369999999999999</v>
      </c>
      <c r="Q10" s="61">
        <v>7.5</v>
      </c>
      <c r="R10" s="61">
        <v>7.4074</v>
      </c>
      <c r="S10" s="61">
        <v>18.679245283018865</v>
      </c>
      <c r="T10" s="61">
        <v>9.0566037735849054</v>
      </c>
      <c r="U10" s="61">
        <v>9.6226415094339615</v>
      </c>
      <c r="V10" s="61">
        <v>29.433962264150942</v>
      </c>
      <c r="W10" s="61">
        <v>9.6226415094339615</v>
      </c>
      <c r="X10" s="61">
        <v>9.8113207547169807</v>
      </c>
      <c r="Y10" s="61">
        <v>10</v>
      </c>
      <c r="AA10" s="16">
        <f t="shared" si="0"/>
        <v>0.9339622641509433</v>
      </c>
      <c r="AB10" s="16">
        <f t="shared" si="1"/>
        <v>0.90566037735849059</v>
      </c>
      <c r="AC10" s="16">
        <f t="shared" si="2"/>
        <v>0.96226415094339612</v>
      </c>
      <c r="AD10" s="16">
        <f t="shared" si="3"/>
        <v>0.98113207547169801</v>
      </c>
      <c r="AE10" s="16">
        <f t="shared" si="4"/>
        <v>0.96226415094339612</v>
      </c>
      <c r="AF10" s="16">
        <f t="shared" si="5"/>
        <v>0.98113207547169812</v>
      </c>
      <c r="AG10" s="16">
        <f t="shared" si="6"/>
        <v>1</v>
      </c>
    </row>
    <row r="11" spans="1:33" s="2" customFormat="1" ht="78.75" x14ac:dyDescent="0.25">
      <c r="A11" s="19">
        <v>6</v>
      </c>
      <c r="B11" s="3" t="s">
        <v>1641</v>
      </c>
      <c r="C11" s="3" t="s">
        <v>1642</v>
      </c>
      <c r="D11" s="35">
        <v>3818015362</v>
      </c>
      <c r="E11" s="61">
        <v>123.09799782608697</v>
      </c>
      <c r="F11" s="61">
        <v>34.782699999999998</v>
      </c>
      <c r="G11" s="61">
        <v>8.3696000000000002</v>
      </c>
      <c r="H11" s="61">
        <v>8.7608999999999995</v>
      </c>
      <c r="I11" s="61">
        <v>9.5</v>
      </c>
      <c r="J11" s="61">
        <v>8.1522000000000006</v>
      </c>
      <c r="K11" s="61">
        <v>42.010950000000008</v>
      </c>
      <c r="L11" s="61">
        <v>6.2717499999999999</v>
      </c>
      <c r="M11" s="61">
        <v>8.5869999999999997</v>
      </c>
      <c r="N11" s="61">
        <v>5.7609000000000004</v>
      </c>
      <c r="O11" s="61">
        <v>2.8260999999999998</v>
      </c>
      <c r="P11" s="61">
        <v>7.9565000000000001</v>
      </c>
      <c r="Q11" s="61">
        <v>5.7826000000000004</v>
      </c>
      <c r="R11" s="61">
        <v>4.8261000000000003</v>
      </c>
      <c r="S11" s="61">
        <v>20</v>
      </c>
      <c r="T11" s="61">
        <v>10</v>
      </c>
      <c r="U11" s="61">
        <v>10</v>
      </c>
      <c r="V11" s="61">
        <v>26.304347826086957</v>
      </c>
      <c r="W11" s="61">
        <v>6.304347826086957</v>
      </c>
      <c r="X11" s="61">
        <v>10</v>
      </c>
      <c r="Y11" s="61">
        <v>10</v>
      </c>
      <c r="AA11" s="16">
        <f t="shared" si="0"/>
        <v>1</v>
      </c>
      <c r="AB11" s="16">
        <f t="shared" si="1"/>
        <v>1</v>
      </c>
      <c r="AC11" s="16">
        <f t="shared" si="2"/>
        <v>1</v>
      </c>
      <c r="AD11" s="16">
        <f t="shared" si="3"/>
        <v>0.87681159420289856</v>
      </c>
      <c r="AE11" s="16">
        <f t="shared" si="4"/>
        <v>0.63043478260869568</v>
      </c>
      <c r="AF11" s="16">
        <f t="shared" si="5"/>
        <v>1</v>
      </c>
      <c r="AG11" s="16">
        <f t="shared" si="6"/>
        <v>1</v>
      </c>
    </row>
    <row r="12" spans="1:33" s="2" customFormat="1" ht="63" x14ac:dyDescent="0.25">
      <c r="A12" s="19">
        <v>7</v>
      </c>
      <c r="B12" s="3" t="s">
        <v>1643</v>
      </c>
      <c r="C12" s="3" t="s">
        <v>1644</v>
      </c>
      <c r="D12" s="35">
        <v>3818014680</v>
      </c>
      <c r="E12" s="61">
        <v>123.73921666666666</v>
      </c>
      <c r="F12" s="61">
        <v>28.403199999999998</v>
      </c>
      <c r="G12" s="61">
        <v>6.5968</v>
      </c>
      <c r="H12" s="61">
        <v>6.6773999999999996</v>
      </c>
      <c r="I12" s="61">
        <v>7.6289999999999996</v>
      </c>
      <c r="J12" s="61">
        <v>7.5</v>
      </c>
      <c r="K12" s="61">
        <v>49.169350000000001</v>
      </c>
      <c r="L12" s="61">
        <v>6.9274500000000003</v>
      </c>
      <c r="M12" s="61">
        <v>7.6128999999999998</v>
      </c>
      <c r="N12" s="61">
        <v>7.5323000000000002</v>
      </c>
      <c r="O12" s="61">
        <v>6.8226000000000004</v>
      </c>
      <c r="P12" s="61">
        <v>6.6289999999999996</v>
      </c>
      <c r="Q12" s="61">
        <v>7.0805999999999996</v>
      </c>
      <c r="R12" s="61">
        <v>6.5644999999999998</v>
      </c>
      <c r="S12" s="61">
        <v>19.333333333333332</v>
      </c>
      <c r="T12" s="61">
        <v>9.8333333333333321</v>
      </c>
      <c r="U12" s="61">
        <v>9.5</v>
      </c>
      <c r="V12" s="61">
        <v>26.833333333333332</v>
      </c>
      <c r="W12" s="61">
        <v>7.333333333333333</v>
      </c>
      <c r="X12" s="61">
        <v>9.5</v>
      </c>
      <c r="Y12" s="61">
        <v>10</v>
      </c>
      <c r="AA12" s="16">
        <f t="shared" si="0"/>
        <v>0.96666666666666656</v>
      </c>
      <c r="AB12" s="16">
        <f t="shared" si="1"/>
        <v>0.98333333333333317</v>
      </c>
      <c r="AC12" s="16">
        <f t="shared" si="2"/>
        <v>0.95</v>
      </c>
      <c r="AD12" s="16">
        <f t="shared" si="3"/>
        <v>0.89444444444444438</v>
      </c>
      <c r="AE12" s="16">
        <f t="shared" si="4"/>
        <v>0.73333333333333328</v>
      </c>
      <c r="AF12" s="16">
        <f t="shared" si="5"/>
        <v>0.95</v>
      </c>
      <c r="AG12" s="16">
        <f t="shared" si="6"/>
        <v>1</v>
      </c>
    </row>
    <row r="13" spans="1:33" s="2" customFormat="1" ht="94.5" x14ac:dyDescent="0.25">
      <c r="A13" s="19">
        <v>8</v>
      </c>
      <c r="B13" s="3" t="s">
        <v>1645</v>
      </c>
      <c r="C13" s="3" t="s">
        <v>1646</v>
      </c>
      <c r="D13" s="35">
        <v>3818014721</v>
      </c>
      <c r="E13" s="61">
        <v>145.63302156862744</v>
      </c>
      <c r="F13" s="61">
        <v>38.658100000000005</v>
      </c>
      <c r="G13" s="61">
        <v>9.2903000000000002</v>
      </c>
      <c r="H13" s="61">
        <v>9.8064999999999998</v>
      </c>
      <c r="I13" s="61">
        <v>9.8257999999999992</v>
      </c>
      <c r="J13" s="61">
        <v>9.7355</v>
      </c>
      <c r="K13" s="61">
        <v>57.170999999999999</v>
      </c>
      <c r="L13" s="61">
        <v>8.2355</v>
      </c>
      <c r="M13" s="61">
        <v>8.6645000000000003</v>
      </c>
      <c r="N13" s="61">
        <v>8.4710000000000001</v>
      </c>
      <c r="O13" s="61">
        <v>7.2709999999999999</v>
      </c>
      <c r="P13" s="61">
        <v>8.5870999999999995</v>
      </c>
      <c r="Q13" s="61">
        <v>9.0774000000000008</v>
      </c>
      <c r="R13" s="61">
        <v>6.8644999999999996</v>
      </c>
      <c r="S13" s="61">
        <v>19.934640522875817</v>
      </c>
      <c r="T13" s="61">
        <v>10</v>
      </c>
      <c r="U13" s="61">
        <v>9.9346405228758172</v>
      </c>
      <c r="V13" s="61">
        <v>29.869281045751634</v>
      </c>
      <c r="W13" s="61">
        <v>9.9346405228758172</v>
      </c>
      <c r="X13" s="61">
        <v>9.9346405228758172</v>
      </c>
      <c r="Y13" s="61">
        <v>10</v>
      </c>
      <c r="AA13" s="16">
        <f t="shared" si="0"/>
        <v>0.99673202614379086</v>
      </c>
      <c r="AB13" s="16">
        <f t="shared" si="1"/>
        <v>1</v>
      </c>
      <c r="AC13" s="16">
        <f t="shared" si="2"/>
        <v>0.99346405228758172</v>
      </c>
      <c r="AD13" s="16">
        <f t="shared" si="3"/>
        <v>0.99564270152505452</v>
      </c>
      <c r="AE13" s="16">
        <f t="shared" si="4"/>
        <v>0.99346405228758172</v>
      </c>
      <c r="AF13" s="16">
        <f t="shared" si="5"/>
        <v>0.99346405228758172</v>
      </c>
      <c r="AG13" s="16">
        <f t="shared" si="6"/>
        <v>1</v>
      </c>
    </row>
    <row r="14" spans="1:33" s="2" customFormat="1" ht="94.5" x14ac:dyDescent="0.25">
      <c r="A14" s="19">
        <v>9</v>
      </c>
      <c r="B14" s="3" t="s">
        <v>1647</v>
      </c>
      <c r="C14" s="3" t="s">
        <v>1648</v>
      </c>
      <c r="D14" s="35">
        <v>3818015443</v>
      </c>
      <c r="E14" s="61">
        <v>147.65936806930694</v>
      </c>
      <c r="F14" s="61">
        <v>37.0047</v>
      </c>
      <c r="G14" s="61">
        <v>8.8160500000000006</v>
      </c>
      <c r="H14" s="61">
        <v>8.8089499999999994</v>
      </c>
      <c r="I14" s="61">
        <v>9.8137000000000008</v>
      </c>
      <c r="J14" s="61">
        <v>9.5660000000000007</v>
      </c>
      <c r="K14" s="61">
        <v>61.223974999999996</v>
      </c>
      <c r="L14" s="61">
        <v>8.4787750000000006</v>
      </c>
      <c r="M14" s="61">
        <v>8.2688500000000005</v>
      </c>
      <c r="N14" s="61">
        <v>8.7523499999999999</v>
      </c>
      <c r="O14" s="61">
        <v>8.5896000000000008</v>
      </c>
      <c r="P14" s="61">
        <v>9.7924499999999988</v>
      </c>
      <c r="Q14" s="61">
        <v>8.7428999999999988</v>
      </c>
      <c r="R14" s="61">
        <v>8.5990500000000001</v>
      </c>
      <c r="S14" s="61">
        <v>19.900990099009903</v>
      </c>
      <c r="T14" s="61">
        <v>9.9504950495049513</v>
      </c>
      <c r="U14" s="61">
        <v>9.9504950495049513</v>
      </c>
      <c r="V14" s="61">
        <v>29.529702970297031</v>
      </c>
      <c r="W14" s="61">
        <v>9.6534653465346523</v>
      </c>
      <c r="X14" s="61">
        <v>9.9504950495049513</v>
      </c>
      <c r="Y14" s="61">
        <v>9.9257425742574252</v>
      </c>
      <c r="AA14" s="16">
        <f t="shared" si="0"/>
        <v>0.99504950495049516</v>
      </c>
      <c r="AB14" s="16">
        <f t="shared" si="1"/>
        <v>0.99504950495049516</v>
      </c>
      <c r="AC14" s="16">
        <f t="shared" si="2"/>
        <v>0.99504950495049516</v>
      </c>
      <c r="AD14" s="16">
        <f t="shared" si="3"/>
        <v>0.98432343234323427</v>
      </c>
      <c r="AE14" s="16">
        <f t="shared" si="4"/>
        <v>0.9653465346534652</v>
      </c>
      <c r="AF14" s="16">
        <f t="shared" si="5"/>
        <v>0.99504950495049516</v>
      </c>
      <c r="AG14" s="16">
        <f t="shared" si="6"/>
        <v>0.99257425742574257</v>
      </c>
    </row>
    <row r="15" spans="1:33" s="2" customFormat="1" ht="78.75" x14ac:dyDescent="0.25">
      <c r="A15" s="19">
        <v>10</v>
      </c>
      <c r="B15" s="3" t="s">
        <v>1649</v>
      </c>
      <c r="C15" s="3" t="s">
        <v>1650</v>
      </c>
      <c r="D15" s="35">
        <v>3818015517</v>
      </c>
      <c r="E15" s="61">
        <v>148.88100991189427</v>
      </c>
      <c r="F15" s="61">
        <v>36.602500000000006</v>
      </c>
      <c r="G15" s="61">
        <v>9.0427</v>
      </c>
      <c r="H15" s="61">
        <v>9.1453000000000007</v>
      </c>
      <c r="I15" s="61">
        <v>9.2264999999999997</v>
      </c>
      <c r="J15" s="61">
        <v>9.1880000000000006</v>
      </c>
      <c r="K15" s="61">
        <v>62.895249999999997</v>
      </c>
      <c r="L15" s="61">
        <v>8.9337499999999999</v>
      </c>
      <c r="M15" s="61">
        <v>9.0342000000000002</v>
      </c>
      <c r="N15" s="61">
        <v>9.0084999999999997</v>
      </c>
      <c r="O15" s="61">
        <v>8.9274000000000004</v>
      </c>
      <c r="P15" s="61">
        <v>9.0897000000000006</v>
      </c>
      <c r="Q15" s="61">
        <v>9.1067999999999998</v>
      </c>
      <c r="R15" s="61">
        <v>8.7949000000000002</v>
      </c>
      <c r="S15" s="61">
        <v>19.823788546255507</v>
      </c>
      <c r="T15" s="61">
        <v>9.9118942731277535</v>
      </c>
      <c r="U15" s="61">
        <v>9.9118942731277535</v>
      </c>
      <c r="V15" s="61">
        <v>29.559471365638768</v>
      </c>
      <c r="W15" s="61">
        <v>9.7356828193832605</v>
      </c>
      <c r="X15" s="61">
        <v>9.9118942731277535</v>
      </c>
      <c r="Y15" s="61">
        <v>9.9118942731277535</v>
      </c>
      <c r="AA15" s="16">
        <f t="shared" si="0"/>
        <v>0.99118942731277537</v>
      </c>
      <c r="AB15" s="16">
        <f t="shared" si="1"/>
        <v>0.99118942731277537</v>
      </c>
      <c r="AC15" s="16">
        <f t="shared" si="2"/>
        <v>0.99118942731277537</v>
      </c>
      <c r="AD15" s="16">
        <f t="shared" si="3"/>
        <v>0.98531571218795888</v>
      </c>
      <c r="AE15" s="16">
        <f t="shared" si="4"/>
        <v>0.97356828193832601</v>
      </c>
      <c r="AF15" s="16">
        <f t="shared" si="5"/>
        <v>0.99118942731277537</v>
      </c>
      <c r="AG15" s="16">
        <f t="shared" si="6"/>
        <v>0.99118942731277537</v>
      </c>
    </row>
    <row r="16" spans="1:33" s="2" customFormat="1" ht="78.75" x14ac:dyDescent="0.25">
      <c r="A16" s="19">
        <v>11</v>
      </c>
      <c r="B16" s="3" t="s">
        <v>1651</v>
      </c>
      <c r="C16" s="3" t="s">
        <v>1652</v>
      </c>
      <c r="D16" s="35">
        <v>3818015387</v>
      </c>
      <c r="E16" s="61">
        <v>140.42310202020201</v>
      </c>
      <c r="F16" s="61">
        <v>34.572099999999999</v>
      </c>
      <c r="G16" s="61">
        <v>8.7363</v>
      </c>
      <c r="H16" s="61">
        <v>8.7363</v>
      </c>
      <c r="I16" s="61">
        <v>8.5571999999999999</v>
      </c>
      <c r="J16" s="61">
        <v>8.5422999999999991</v>
      </c>
      <c r="K16" s="61">
        <v>58.830799999999996</v>
      </c>
      <c r="L16" s="61">
        <v>8.5173999999999985</v>
      </c>
      <c r="M16" s="61">
        <v>8.5622000000000007</v>
      </c>
      <c r="N16" s="61">
        <v>8.5373000000000001</v>
      </c>
      <c r="O16" s="61">
        <v>8.2387999999999995</v>
      </c>
      <c r="P16" s="61">
        <v>8.4229000000000003</v>
      </c>
      <c r="Q16" s="61">
        <v>8.4527000000000001</v>
      </c>
      <c r="R16" s="61">
        <v>8.0995000000000008</v>
      </c>
      <c r="S16" s="61">
        <v>18.888888888888893</v>
      </c>
      <c r="T16" s="61">
        <v>9.3434343434343443</v>
      </c>
      <c r="U16" s="61">
        <v>9.5454545454545467</v>
      </c>
      <c r="V16" s="61">
        <v>28.131313131313131</v>
      </c>
      <c r="W16" s="61">
        <v>9.2929292929292924</v>
      </c>
      <c r="X16" s="61">
        <v>9.3434343434343443</v>
      </c>
      <c r="Y16" s="61">
        <v>9.4949494949494948</v>
      </c>
      <c r="AA16" s="16">
        <f t="shared" si="0"/>
        <v>0.94444444444444464</v>
      </c>
      <c r="AB16" s="16">
        <f t="shared" si="1"/>
        <v>0.93434343434343448</v>
      </c>
      <c r="AC16" s="16">
        <f t="shared" si="2"/>
        <v>0.9545454545454547</v>
      </c>
      <c r="AD16" s="16">
        <f t="shared" si="3"/>
        <v>0.93771043771043772</v>
      </c>
      <c r="AE16" s="16">
        <f t="shared" si="4"/>
        <v>0.92929292929292928</v>
      </c>
      <c r="AF16" s="16">
        <f t="shared" si="5"/>
        <v>0.93434343434343448</v>
      </c>
      <c r="AG16" s="16">
        <f t="shared" si="6"/>
        <v>0.9494949494949495</v>
      </c>
    </row>
    <row r="17" spans="1:33" s="2" customFormat="1" ht="78.75" x14ac:dyDescent="0.25">
      <c r="A17" s="19">
        <v>12</v>
      </c>
      <c r="B17" s="3" t="s">
        <v>1653</v>
      </c>
      <c r="C17" s="3" t="s">
        <v>1654</v>
      </c>
      <c r="D17" s="35">
        <v>3818042493</v>
      </c>
      <c r="E17" s="61">
        <v>101.27777872340425</v>
      </c>
      <c r="F17" s="61">
        <v>23.494699999999998</v>
      </c>
      <c r="G17" s="61">
        <v>5.3684000000000003</v>
      </c>
      <c r="H17" s="61">
        <v>5.9367999999999999</v>
      </c>
      <c r="I17" s="61">
        <v>6.1684000000000001</v>
      </c>
      <c r="J17" s="61">
        <v>6.0210999999999997</v>
      </c>
      <c r="K17" s="61">
        <v>41.400100000000002</v>
      </c>
      <c r="L17" s="61">
        <v>5.7895000000000003</v>
      </c>
      <c r="M17" s="61">
        <v>5.8525999999999998</v>
      </c>
      <c r="N17" s="61">
        <v>6.1578999999999997</v>
      </c>
      <c r="O17" s="61">
        <v>5.0210999999999997</v>
      </c>
      <c r="P17" s="61">
        <v>6.0736999999999997</v>
      </c>
      <c r="Q17" s="61">
        <v>6.2</v>
      </c>
      <c r="R17" s="61">
        <v>6.3052999999999999</v>
      </c>
      <c r="S17" s="61">
        <v>15.319148936170212</v>
      </c>
      <c r="T17" s="61">
        <v>7.6595744680851059</v>
      </c>
      <c r="U17" s="61">
        <v>7.6595744680851059</v>
      </c>
      <c r="V17" s="61">
        <v>21.063829787234042</v>
      </c>
      <c r="W17" s="61">
        <v>6.8085106382978724</v>
      </c>
      <c r="X17" s="61">
        <v>7.0212765957446805</v>
      </c>
      <c r="Y17" s="61">
        <v>7.2340425531914896</v>
      </c>
      <c r="AA17" s="16">
        <f t="shared" si="0"/>
        <v>0.76595744680851063</v>
      </c>
      <c r="AB17" s="16">
        <f t="shared" si="1"/>
        <v>0.76595744680851063</v>
      </c>
      <c r="AC17" s="16">
        <f t="shared" si="2"/>
        <v>0.76595744680851063</v>
      </c>
      <c r="AD17" s="16">
        <f t="shared" si="3"/>
        <v>0.70212765957446799</v>
      </c>
      <c r="AE17" s="16">
        <f t="shared" si="4"/>
        <v>0.68085106382978722</v>
      </c>
      <c r="AF17" s="16">
        <f t="shared" si="5"/>
        <v>0.7021276595744681</v>
      </c>
      <c r="AG17" s="16">
        <f t="shared" si="6"/>
        <v>0.72340425531914898</v>
      </c>
    </row>
    <row r="18" spans="1:33" s="16" customFormat="1" ht="110.25" x14ac:dyDescent="0.25">
      <c r="A18" s="19">
        <v>13</v>
      </c>
      <c r="B18" s="19" t="s">
        <v>1655</v>
      </c>
      <c r="C18" s="19" t="s">
        <v>1656</v>
      </c>
      <c r="D18" s="34">
        <v>3818014601</v>
      </c>
      <c r="E18" s="62">
        <v>125.38160000000001</v>
      </c>
      <c r="F18" s="62">
        <v>32.070800000000006</v>
      </c>
      <c r="G18" s="62">
        <v>7.7480000000000002</v>
      </c>
      <c r="H18" s="62">
        <v>7.9527999999999999</v>
      </c>
      <c r="I18" s="62">
        <v>8.3228000000000009</v>
      </c>
      <c r="J18" s="62">
        <v>8.0472000000000001</v>
      </c>
      <c r="K18" s="62">
        <v>51.070799999999991</v>
      </c>
      <c r="L18" s="62">
        <v>6.6928999999999998</v>
      </c>
      <c r="M18" s="62">
        <v>7.5118</v>
      </c>
      <c r="N18" s="62">
        <v>7.3543000000000003</v>
      </c>
      <c r="O18" s="62">
        <v>7.6535000000000002</v>
      </c>
      <c r="P18" s="62">
        <v>8.2598000000000003</v>
      </c>
      <c r="Q18" s="62">
        <v>6.4645999999999999</v>
      </c>
      <c r="R18" s="62">
        <v>7.1338999999999997</v>
      </c>
      <c r="S18" s="62">
        <v>17.840000000000003</v>
      </c>
      <c r="T18" s="62">
        <v>8.9600000000000009</v>
      </c>
      <c r="U18" s="62">
        <v>8.8800000000000008</v>
      </c>
      <c r="V18" s="62">
        <v>24.400000000000002</v>
      </c>
      <c r="W18" s="62">
        <v>6.32</v>
      </c>
      <c r="X18" s="62">
        <v>9.2800000000000011</v>
      </c>
      <c r="Y18" s="62">
        <v>8.8000000000000007</v>
      </c>
      <c r="AA18" s="16">
        <f t="shared" si="0"/>
        <v>0.89200000000000013</v>
      </c>
      <c r="AB18" s="16">
        <f t="shared" si="1"/>
        <v>0.89600000000000013</v>
      </c>
      <c r="AC18" s="16">
        <f t="shared" si="2"/>
        <v>0.88800000000000012</v>
      </c>
      <c r="AD18" s="16">
        <f t="shared" si="3"/>
        <v>0.81333333333333346</v>
      </c>
      <c r="AE18" s="16">
        <f t="shared" si="4"/>
        <v>0.63200000000000001</v>
      </c>
      <c r="AF18" s="16">
        <f t="shared" si="5"/>
        <v>0.92800000000000016</v>
      </c>
      <c r="AG18" s="16">
        <f t="shared" si="6"/>
        <v>0.88000000000000012</v>
      </c>
    </row>
    <row r="19" spans="1:33" s="16" customFormat="1" ht="110.25" x14ac:dyDescent="0.25">
      <c r="A19" s="19">
        <v>14</v>
      </c>
      <c r="B19" s="19" t="s">
        <v>1657</v>
      </c>
      <c r="C19" s="19" t="s">
        <v>1658</v>
      </c>
      <c r="D19" s="34">
        <v>3818015570</v>
      </c>
      <c r="E19" s="62">
        <v>131.04715255474451</v>
      </c>
      <c r="F19" s="62">
        <v>32.079799999999999</v>
      </c>
      <c r="G19" s="62">
        <v>7.6376999999999997</v>
      </c>
      <c r="H19" s="62">
        <v>7.8841000000000001</v>
      </c>
      <c r="I19" s="62">
        <v>8.3841000000000001</v>
      </c>
      <c r="J19" s="62">
        <v>8.1738999999999997</v>
      </c>
      <c r="K19" s="62">
        <v>53.492899999999999</v>
      </c>
      <c r="L19" s="62">
        <v>6.9203000000000001</v>
      </c>
      <c r="M19" s="62">
        <v>7.7028999999999996</v>
      </c>
      <c r="N19" s="62">
        <v>7.7754000000000003</v>
      </c>
      <c r="O19" s="62">
        <v>7.8841000000000001</v>
      </c>
      <c r="P19" s="62">
        <v>8.0869999999999997</v>
      </c>
      <c r="Q19" s="62">
        <v>7.5507</v>
      </c>
      <c r="R19" s="62">
        <v>7.5724999999999998</v>
      </c>
      <c r="S19" s="62">
        <v>19.708029197080293</v>
      </c>
      <c r="T19" s="62">
        <v>9.8540145985401466</v>
      </c>
      <c r="U19" s="62">
        <v>9.8540145985401466</v>
      </c>
      <c r="V19" s="62">
        <v>25.76642335766423</v>
      </c>
      <c r="W19" s="62">
        <v>6.3503649635036492</v>
      </c>
      <c r="X19" s="62">
        <v>9.4890510948905096</v>
      </c>
      <c r="Y19" s="62">
        <v>9.9270072992700733</v>
      </c>
      <c r="AA19" s="16">
        <f t="shared" si="0"/>
        <v>0.98540145985401462</v>
      </c>
      <c r="AB19" s="16">
        <f t="shared" si="1"/>
        <v>0.98540145985401462</v>
      </c>
      <c r="AC19" s="16">
        <f t="shared" si="2"/>
        <v>0.98540145985401462</v>
      </c>
      <c r="AD19" s="16">
        <f t="shared" si="3"/>
        <v>0.85888077858880774</v>
      </c>
      <c r="AE19" s="16">
        <f t="shared" si="4"/>
        <v>0.63503649635036497</v>
      </c>
      <c r="AF19" s="16">
        <f t="shared" si="5"/>
        <v>0.94890510948905094</v>
      </c>
      <c r="AG19" s="16">
        <f t="shared" si="6"/>
        <v>0.99270072992700731</v>
      </c>
    </row>
    <row r="20" spans="1:33" s="16" customFormat="1" ht="110.25" x14ac:dyDescent="0.25">
      <c r="A20" s="19">
        <v>15</v>
      </c>
      <c r="B20" s="19" t="s">
        <v>1659</v>
      </c>
      <c r="C20" s="19" t="s">
        <v>1660</v>
      </c>
      <c r="D20" s="34">
        <v>3818015563</v>
      </c>
      <c r="E20" s="62">
        <v>147.7741</v>
      </c>
      <c r="F20" s="62">
        <v>35.7258</v>
      </c>
      <c r="G20" s="62">
        <v>8.7096999999999998</v>
      </c>
      <c r="H20" s="62">
        <v>8.8871000000000002</v>
      </c>
      <c r="I20" s="62">
        <v>9</v>
      </c>
      <c r="J20" s="62">
        <v>9.1289999999999996</v>
      </c>
      <c r="K20" s="62">
        <v>62.048300000000005</v>
      </c>
      <c r="L20" s="62">
        <v>8.6613000000000007</v>
      </c>
      <c r="M20" s="62">
        <v>8.9677000000000007</v>
      </c>
      <c r="N20" s="62">
        <v>8.8547999999999991</v>
      </c>
      <c r="O20" s="62">
        <v>8.8386999999999993</v>
      </c>
      <c r="P20" s="62">
        <v>9.0484000000000009</v>
      </c>
      <c r="Q20" s="62">
        <v>8.7257999999999996</v>
      </c>
      <c r="R20" s="62">
        <v>8.9515999999999991</v>
      </c>
      <c r="S20" s="62">
        <v>20</v>
      </c>
      <c r="T20" s="62">
        <v>10</v>
      </c>
      <c r="U20" s="62">
        <v>10</v>
      </c>
      <c r="V20" s="62">
        <v>30</v>
      </c>
      <c r="W20" s="62">
        <v>10</v>
      </c>
      <c r="X20" s="62">
        <v>10</v>
      </c>
      <c r="Y20" s="62">
        <v>10</v>
      </c>
      <c r="AA20" s="16">
        <f t="shared" si="0"/>
        <v>1</v>
      </c>
      <c r="AB20" s="16">
        <f t="shared" si="1"/>
        <v>1</v>
      </c>
      <c r="AC20" s="16">
        <f t="shared" si="2"/>
        <v>1</v>
      </c>
      <c r="AD20" s="16">
        <f t="shared" si="3"/>
        <v>1</v>
      </c>
      <c r="AE20" s="16">
        <f t="shared" si="4"/>
        <v>1</v>
      </c>
      <c r="AF20" s="16">
        <f t="shared" si="5"/>
        <v>1</v>
      </c>
      <c r="AG20" s="16">
        <f t="shared" si="6"/>
        <v>1</v>
      </c>
    </row>
    <row r="21" spans="1:33" s="16" customFormat="1" ht="110.25" x14ac:dyDescent="0.25">
      <c r="A21" s="19">
        <v>16</v>
      </c>
      <c r="B21" s="19" t="s">
        <v>1661</v>
      </c>
      <c r="C21" s="19" t="s">
        <v>1662</v>
      </c>
      <c r="D21" s="34">
        <v>3818014665</v>
      </c>
      <c r="E21" s="62">
        <v>126.0001</v>
      </c>
      <c r="F21" s="62">
        <v>30.246900000000004</v>
      </c>
      <c r="G21" s="62">
        <v>7.0494000000000003</v>
      </c>
      <c r="H21" s="62">
        <v>7.1481000000000003</v>
      </c>
      <c r="I21" s="62">
        <v>8.3209999999999997</v>
      </c>
      <c r="J21" s="62">
        <v>7.7283999999999997</v>
      </c>
      <c r="K21" s="62">
        <v>51.753200000000007</v>
      </c>
      <c r="L21" s="62">
        <v>6.6173000000000002</v>
      </c>
      <c r="M21" s="62">
        <v>7.4198000000000004</v>
      </c>
      <c r="N21" s="62">
        <v>7.5061999999999998</v>
      </c>
      <c r="O21" s="62">
        <v>7.2962999999999996</v>
      </c>
      <c r="P21" s="62">
        <v>8.2346000000000004</v>
      </c>
      <c r="Q21" s="62">
        <v>7.2346000000000004</v>
      </c>
      <c r="R21" s="62">
        <v>7.4443999999999999</v>
      </c>
      <c r="S21" s="62">
        <v>18.25</v>
      </c>
      <c r="T21" s="62">
        <v>9.125</v>
      </c>
      <c r="U21" s="62">
        <v>9.125</v>
      </c>
      <c r="V21" s="62">
        <v>25.75</v>
      </c>
      <c r="W21" s="62">
        <v>7.375</v>
      </c>
      <c r="X21" s="62">
        <v>9.375</v>
      </c>
      <c r="Y21" s="62">
        <v>9</v>
      </c>
      <c r="AA21" s="16">
        <f t="shared" si="0"/>
        <v>0.91249999999999998</v>
      </c>
      <c r="AB21" s="16">
        <f t="shared" si="1"/>
        <v>0.91249999999999998</v>
      </c>
      <c r="AC21" s="16">
        <f t="shared" si="2"/>
        <v>0.91249999999999998</v>
      </c>
      <c r="AD21" s="16">
        <f t="shared" si="3"/>
        <v>0.85833333333333339</v>
      </c>
      <c r="AE21" s="16">
        <f t="shared" si="4"/>
        <v>0.73750000000000004</v>
      </c>
      <c r="AF21" s="16">
        <f t="shared" si="5"/>
        <v>0.9375</v>
      </c>
      <c r="AG21" s="16">
        <f t="shared" si="6"/>
        <v>0.9</v>
      </c>
    </row>
    <row r="22" spans="1:33" s="16" customFormat="1" ht="78.75" x14ac:dyDescent="0.25">
      <c r="A22" s="19">
        <v>17</v>
      </c>
      <c r="B22" s="19" t="s">
        <v>1663</v>
      </c>
      <c r="C22" s="19" t="s">
        <v>1664</v>
      </c>
      <c r="D22" s="34">
        <v>3818010283</v>
      </c>
      <c r="E22" s="62">
        <v>128.36673543689318</v>
      </c>
      <c r="F22" s="62">
        <v>31.942299999999999</v>
      </c>
      <c r="G22" s="62">
        <v>7.9038000000000004</v>
      </c>
      <c r="H22" s="62">
        <v>8.0961999999999996</v>
      </c>
      <c r="I22" s="62">
        <v>8.0288000000000004</v>
      </c>
      <c r="J22" s="62">
        <v>7.9135</v>
      </c>
      <c r="K22" s="62">
        <v>54.773950000000006</v>
      </c>
      <c r="L22" s="62">
        <v>7.5528499999999994</v>
      </c>
      <c r="M22" s="62">
        <v>7.8461999999999996</v>
      </c>
      <c r="N22" s="62">
        <v>7.7691999999999997</v>
      </c>
      <c r="O22" s="62">
        <v>8.1538000000000004</v>
      </c>
      <c r="P22" s="62">
        <v>8.3077000000000005</v>
      </c>
      <c r="Q22" s="62">
        <v>7.7788000000000004</v>
      </c>
      <c r="R22" s="62">
        <v>7.3654000000000002</v>
      </c>
      <c r="S22" s="62">
        <v>16.504854368932037</v>
      </c>
      <c r="T22" s="62">
        <v>7.8640776699029127</v>
      </c>
      <c r="U22" s="62">
        <v>8.640776699029125</v>
      </c>
      <c r="V22" s="62">
        <v>25.145631067961162</v>
      </c>
      <c r="W22" s="62">
        <v>7.766990291262136</v>
      </c>
      <c r="X22" s="62">
        <v>8.7378640776699026</v>
      </c>
      <c r="Y22" s="62">
        <v>8.640776699029125</v>
      </c>
      <c r="AA22" s="16">
        <f t="shared" si="0"/>
        <v>0.8252427184466018</v>
      </c>
      <c r="AB22" s="16">
        <f t="shared" si="1"/>
        <v>0.78640776699029125</v>
      </c>
      <c r="AC22" s="16">
        <f t="shared" si="2"/>
        <v>0.86407766990291246</v>
      </c>
      <c r="AD22" s="16">
        <f t="shared" si="3"/>
        <v>0.83818770226537209</v>
      </c>
      <c r="AE22" s="16">
        <f t="shared" si="4"/>
        <v>0.77669902912621358</v>
      </c>
      <c r="AF22" s="16">
        <f t="shared" si="5"/>
        <v>0.87378640776699024</v>
      </c>
      <c r="AG22" s="16">
        <f t="shared" si="6"/>
        <v>0.86407766990291246</v>
      </c>
    </row>
    <row r="23" spans="1:33" x14ac:dyDescent="0.25">
      <c r="E23" s="87">
        <f>AVERAGE(E6:E22)</f>
        <v>132.81239313722543</v>
      </c>
      <c r="F23" s="87">
        <f t="shared" ref="F23:Y23" si="7">AVERAGE(F6:F22)</f>
        <v>33.002652941176471</v>
      </c>
      <c r="G23" s="87">
        <f t="shared" si="7"/>
        <v>8.0051382352941172</v>
      </c>
      <c r="H23" s="87">
        <f t="shared" si="7"/>
        <v>8.2037441176470605</v>
      </c>
      <c r="I23" s="87">
        <f t="shared" si="7"/>
        <v>8.5126235294117638</v>
      </c>
      <c r="J23" s="87">
        <f t="shared" si="7"/>
        <v>8.2811470588235299</v>
      </c>
      <c r="K23" s="87">
        <f t="shared" si="7"/>
        <v>53.771939705882346</v>
      </c>
      <c r="L23" s="87">
        <f t="shared" si="7"/>
        <v>7.5984338235294118</v>
      </c>
      <c r="M23" s="87">
        <f t="shared" si="7"/>
        <v>8.0334147058823522</v>
      </c>
      <c r="N23" s="87">
        <f t="shared" si="7"/>
        <v>7.7871676470588245</v>
      </c>
      <c r="O23" s="87">
        <f t="shared" si="7"/>
        <v>7.323294117647059</v>
      </c>
      <c r="P23" s="87">
        <f t="shared" si="7"/>
        <v>8.1880499999999987</v>
      </c>
      <c r="Q23" s="87">
        <f t="shared" si="7"/>
        <v>7.666635294117647</v>
      </c>
      <c r="R23" s="87">
        <f t="shared" si="7"/>
        <v>7.1749441176470601</v>
      </c>
      <c r="S23" s="87">
        <f t="shared" si="7"/>
        <v>18.811641063442263</v>
      </c>
      <c r="T23" s="87">
        <f t="shared" si="7"/>
        <v>9.3746119646237229</v>
      </c>
      <c r="U23" s="87">
        <f t="shared" si="7"/>
        <v>9.4370290988185417</v>
      </c>
      <c r="V23" s="87">
        <f t="shared" si="7"/>
        <v>27.226159426724333</v>
      </c>
      <c r="W23" s="87">
        <f t="shared" si="7"/>
        <v>8.3181940558061314</v>
      </c>
      <c r="X23" s="87">
        <f t="shared" si="7"/>
        <v>9.4272561913679329</v>
      </c>
      <c r="Y23" s="87">
        <f t="shared" si="7"/>
        <v>9.4807091795502707</v>
      </c>
      <c r="AA23" s="1">
        <f>AVERAGE(AA6:AA22)</f>
        <v>0.94058205317211296</v>
      </c>
      <c r="AB23" s="1">
        <f t="shared" ref="AB23:AG23" si="8">AVERAGE(AB6:AB22)</f>
        <v>0.93746119646237203</v>
      </c>
      <c r="AC23" s="1">
        <f t="shared" si="8"/>
        <v>0.9437029098818539</v>
      </c>
      <c r="AD23" s="1">
        <f t="shared" si="8"/>
        <v>0.90753864755747793</v>
      </c>
      <c r="AE23" s="1">
        <f t="shared" si="8"/>
        <v>0.83181940558061296</v>
      </c>
      <c r="AF23" s="1">
        <f t="shared" si="8"/>
        <v>0.94272561913679354</v>
      </c>
      <c r="AG23" s="1">
        <f t="shared" si="8"/>
        <v>0.94807091795502718</v>
      </c>
    </row>
  </sheetData>
  <mergeCells count="14">
    <mergeCell ref="E1:E4"/>
    <mergeCell ref="F1:Y1"/>
    <mergeCell ref="A2:A3"/>
    <mergeCell ref="B2:B3"/>
    <mergeCell ref="C2:C3"/>
    <mergeCell ref="D2:D3"/>
    <mergeCell ref="F2:J2"/>
    <mergeCell ref="K2:R2"/>
    <mergeCell ref="S2:U2"/>
    <mergeCell ref="V2:Y2"/>
    <mergeCell ref="F3:J3"/>
    <mergeCell ref="K3:R3"/>
    <mergeCell ref="S3:U3"/>
    <mergeCell ref="V3:Y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"/>
  <sheetViews>
    <sheetView workbookViewId="0"/>
  </sheetViews>
  <sheetFormatPr defaultRowHeight="15" x14ac:dyDescent="0.25"/>
  <sheetData>
    <row r="1" spans="1:30" ht="195" x14ac:dyDescent="0.25">
      <c r="A1" s="95" t="s">
        <v>2042</v>
      </c>
      <c r="B1">
        <f t="shared" ref="B1" si="0">C1+H1+P1+S1</f>
        <v>80.960000000000008</v>
      </c>
      <c r="C1">
        <f t="shared" ref="C1" si="1">SUM(D1:G1)</f>
        <v>30.820000000000004</v>
      </c>
      <c r="D1">
        <v>7.32</v>
      </c>
      <c r="E1">
        <v>7.55</v>
      </c>
      <c r="F1">
        <v>7.65</v>
      </c>
      <c r="G1">
        <v>8.3000000000000007</v>
      </c>
      <c r="H1">
        <f t="shared" ref="H1" si="2">SUM(I1:O1)</f>
        <v>14.14</v>
      </c>
      <c r="I1">
        <v>5.57</v>
      </c>
      <c r="J1">
        <v>0</v>
      </c>
      <c r="K1">
        <v>0</v>
      </c>
      <c r="L1">
        <v>0</v>
      </c>
      <c r="M1">
        <v>8.57</v>
      </c>
      <c r="N1">
        <v>0</v>
      </c>
      <c r="O1">
        <v>0</v>
      </c>
      <c r="P1">
        <f t="shared" ref="P1" si="3">SUM(Q1:R1)</f>
        <v>16.75</v>
      </c>
      <c r="Q1">
        <v>8.25</v>
      </c>
      <c r="R1">
        <v>8.5</v>
      </c>
      <c r="S1">
        <f t="shared" ref="S1" si="4">SUM(T1:V1)</f>
        <v>19.25</v>
      </c>
      <c r="T1">
        <v>4.75</v>
      </c>
      <c r="U1">
        <v>6.75</v>
      </c>
      <c r="V1">
        <v>7.75</v>
      </c>
      <c r="X1" s="118">
        <v>0.84</v>
      </c>
      <c r="Y1" s="118">
        <v>0.83</v>
      </c>
      <c r="Z1" s="118">
        <v>0.85</v>
      </c>
      <c r="AA1" s="118">
        <f>AVERAGE(AB1:AD1)</f>
        <v>0.64666666666666672</v>
      </c>
      <c r="AB1" s="118">
        <v>0.48</v>
      </c>
      <c r="AC1" s="118">
        <v>0.68</v>
      </c>
      <c r="AD1" s="118">
        <v>0.78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26"/>
  <sheetViews>
    <sheetView topLeftCell="D16" zoomScale="90" zoomScaleNormal="90" workbookViewId="0">
      <selection activeCell="Z26" sqref="Z26:AF26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25" width="9.140625" style="1"/>
    <col min="26" max="151" width="9.140625" style="31"/>
    <col min="152" max="16384" width="9.140625" style="1"/>
  </cols>
  <sheetData>
    <row r="1" spans="1:151" ht="2.2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151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151" ht="15.75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151" ht="102.75" customHeight="1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151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151" s="2" customFormat="1" ht="63" x14ac:dyDescent="0.25">
      <c r="A6" s="3">
        <v>1</v>
      </c>
      <c r="B6" s="19" t="s">
        <v>1691</v>
      </c>
      <c r="C6" s="19" t="s">
        <v>1692</v>
      </c>
      <c r="D6" s="66">
        <v>3820001335</v>
      </c>
      <c r="E6" s="62">
        <v>155.95184736842106</v>
      </c>
      <c r="F6" s="62">
        <v>39.237250000000003</v>
      </c>
      <c r="G6" s="62">
        <v>9.857050000000001</v>
      </c>
      <c r="H6" s="62">
        <v>9.8481500000000004</v>
      </c>
      <c r="I6" s="62">
        <v>9.848749999999999</v>
      </c>
      <c r="J6" s="62">
        <v>9.6832999999999991</v>
      </c>
      <c r="K6" s="62">
        <v>67.889536842105258</v>
      </c>
      <c r="L6" s="62">
        <v>9.6907894736842106</v>
      </c>
      <c r="M6" s="62">
        <v>9.7618263157894738</v>
      </c>
      <c r="N6" s="62">
        <v>9.6974526315789475</v>
      </c>
      <c r="O6" s="62">
        <v>9.7123605263157895</v>
      </c>
      <c r="P6" s="62">
        <v>9.7946921052631577</v>
      </c>
      <c r="Q6" s="62">
        <v>9.7576763157894746</v>
      </c>
      <c r="R6" s="62">
        <v>9.4747394736842097</v>
      </c>
      <c r="S6" s="62">
        <v>19.643826315789475</v>
      </c>
      <c r="T6" s="62">
        <v>9.8195921052631583</v>
      </c>
      <c r="U6" s="62">
        <v>9.824234210526317</v>
      </c>
      <c r="V6" s="62">
        <v>29.181234210526316</v>
      </c>
      <c r="W6" s="62">
        <v>9.4555000000000007</v>
      </c>
      <c r="X6" s="62">
        <v>9.8265842105263168</v>
      </c>
      <c r="Y6" s="62">
        <v>9.8991499999999988</v>
      </c>
      <c r="Z6" s="31">
        <f>AVERAGE(AA6:AB6)</f>
        <v>0.98219131578947372</v>
      </c>
      <c r="AA6" s="31">
        <f>ABS(T6/10)</f>
        <v>0.98195921052631585</v>
      </c>
      <c r="AB6" s="31">
        <f>ABS(U6/10)</f>
        <v>0.9824234210526317</v>
      </c>
      <c r="AC6" s="31">
        <f>AVERAGE(AD6:AF6)</f>
        <v>0.97270780701754378</v>
      </c>
      <c r="AD6" s="31">
        <f>ABS(W6/10)</f>
        <v>0.94555000000000011</v>
      </c>
      <c r="AE6" s="31">
        <f>ABS(X6/10)</f>
        <v>0.98265842105263168</v>
      </c>
      <c r="AF6" s="31">
        <f>ABS(Y6/10)</f>
        <v>0.98991499999999988</v>
      </c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</row>
    <row r="7" spans="1:151" s="2" customFormat="1" ht="63" x14ac:dyDescent="0.25">
      <c r="A7" s="3">
        <v>2</v>
      </c>
      <c r="B7" s="19" t="s">
        <v>1681</v>
      </c>
      <c r="C7" s="19" t="s">
        <v>1682</v>
      </c>
      <c r="D7" s="66">
        <v>3820005146</v>
      </c>
      <c r="E7" s="62">
        <v>137.0548</v>
      </c>
      <c r="F7" s="62">
        <v>35.127199999999995</v>
      </c>
      <c r="G7" s="62">
        <v>8.7193000000000005</v>
      </c>
      <c r="H7" s="62">
        <v>8.8332999999999995</v>
      </c>
      <c r="I7" s="62">
        <v>8.8114000000000008</v>
      </c>
      <c r="J7" s="62">
        <v>8.7631999999999994</v>
      </c>
      <c r="K7" s="62">
        <v>59.756499999999996</v>
      </c>
      <c r="L7" s="62">
        <v>7.8048000000000002</v>
      </c>
      <c r="M7" s="62">
        <v>8.5876999999999999</v>
      </c>
      <c r="N7" s="62">
        <v>8.7675000000000001</v>
      </c>
      <c r="O7" s="62">
        <v>8.4693000000000005</v>
      </c>
      <c r="P7" s="62">
        <v>8.7455999999999996</v>
      </c>
      <c r="Q7" s="62">
        <v>8.75</v>
      </c>
      <c r="R7" s="62">
        <v>8.6316000000000006</v>
      </c>
      <c r="S7" s="62">
        <v>17.442999999999998</v>
      </c>
      <c r="T7" s="62">
        <v>8.6710999999999991</v>
      </c>
      <c r="U7" s="62">
        <v>8.7719000000000005</v>
      </c>
      <c r="V7" s="62">
        <v>24.728100000000001</v>
      </c>
      <c r="W7" s="62">
        <v>6.8860000000000001</v>
      </c>
      <c r="X7" s="62">
        <v>8.7719000000000005</v>
      </c>
      <c r="Y7" s="62">
        <v>9.0701999999999998</v>
      </c>
      <c r="Z7" s="31">
        <f t="shared" ref="Z7:Z25" si="0">AVERAGE(AA7:AB7)</f>
        <v>0.87214999999999998</v>
      </c>
      <c r="AA7" s="31">
        <f t="shared" ref="AA7:AA25" si="1">ABS(T7/10)</f>
        <v>0.86710999999999994</v>
      </c>
      <c r="AB7" s="31">
        <f t="shared" ref="AB7:AB25" si="2">ABS(U7/10)</f>
        <v>0.87719000000000003</v>
      </c>
      <c r="AC7" s="31">
        <f t="shared" ref="AC7:AC25" si="3">AVERAGE(AD7:AF7)</f>
        <v>0.82426999999999995</v>
      </c>
      <c r="AD7" s="31">
        <f t="shared" ref="AD7:AD25" si="4">ABS(W7/10)</f>
        <v>0.68859999999999999</v>
      </c>
      <c r="AE7" s="31">
        <f t="shared" ref="AE7:AE25" si="5">ABS(X7/10)</f>
        <v>0.87719000000000003</v>
      </c>
      <c r="AF7" s="31">
        <f t="shared" ref="AF7:AF25" si="6">ABS(Y7/10)</f>
        <v>0.90701999999999994</v>
      </c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</row>
    <row r="8" spans="1:151" s="2" customFormat="1" ht="47.25" x14ac:dyDescent="0.25">
      <c r="A8" s="3">
        <v>3</v>
      </c>
      <c r="B8" s="3" t="s">
        <v>1677</v>
      </c>
      <c r="C8" s="3" t="s">
        <v>1678</v>
      </c>
      <c r="D8" s="67">
        <v>3820005185</v>
      </c>
      <c r="E8" s="61">
        <v>148.63329999999999</v>
      </c>
      <c r="F8" s="61">
        <v>37.033399999999993</v>
      </c>
      <c r="G8" s="61">
        <v>9.1999999999999993</v>
      </c>
      <c r="H8" s="61">
        <v>9.2555999999999994</v>
      </c>
      <c r="I8" s="61">
        <v>9.4</v>
      </c>
      <c r="J8" s="61">
        <v>9.1777999999999995</v>
      </c>
      <c r="K8" s="61">
        <v>64.711099999999988</v>
      </c>
      <c r="L8" s="61">
        <v>9.2111000000000001</v>
      </c>
      <c r="M8" s="61">
        <v>9.2888999999999999</v>
      </c>
      <c r="N8" s="61">
        <v>9.1777999999999995</v>
      </c>
      <c r="O8" s="61">
        <v>9.4332999999999991</v>
      </c>
      <c r="P8" s="61">
        <v>9.1999999999999993</v>
      </c>
      <c r="Q8" s="61">
        <v>9.3110999999999997</v>
      </c>
      <c r="R8" s="61">
        <v>9.0889000000000006</v>
      </c>
      <c r="S8" s="61">
        <v>18.722200000000001</v>
      </c>
      <c r="T8" s="61">
        <v>9.4</v>
      </c>
      <c r="U8" s="61">
        <v>9.3222000000000005</v>
      </c>
      <c r="V8" s="61">
        <v>28.166600000000003</v>
      </c>
      <c r="W8" s="61">
        <v>9.3444000000000003</v>
      </c>
      <c r="X8" s="61">
        <v>9.3444000000000003</v>
      </c>
      <c r="Y8" s="61">
        <v>9.4778000000000002</v>
      </c>
      <c r="Z8" s="31">
        <f t="shared" si="0"/>
        <v>0.93611</v>
      </c>
      <c r="AA8" s="31">
        <f t="shared" si="1"/>
        <v>0.94000000000000006</v>
      </c>
      <c r="AB8" s="31">
        <f t="shared" si="2"/>
        <v>0.93222000000000005</v>
      </c>
      <c r="AC8" s="31">
        <f t="shared" si="3"/>
        <v>0.93888666666666676</v>
      </c>
      <c r="AD8" s="31">
        <f t="shared" si="4"/>
        <v>0.93444000000000005</v>
      </c>
      <c r="AE8" s="31">
        <f t="shared" si="5"/>
        <v>0.93444000000000005</v>
      </c>
      <c r="AF8" s="31">
        <f t="shared" si="6"/>
        <v>0.94778000000000007</v>
      </c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</row>
    <row r="9" spans="1:151" s="2" customFormat="1" ht="47.25" x14ac:dyDescent="0.25">
      <c r="A9" s="3">
        <v>4</v>
      </c>
      <c r="B9" s="3" t="s">
        <v>1671</v>
      </c>
      <c r="C9" s="3" t="s">
        <v>1672</v>
      </c>
      <c r="D9" s="67">
        <v>3820005259</v>
      </c>
      <c r="E9" s="61">
        <v>155.9813</v>
      </c>
      <c r="F9" s="61">
        <v>39.635999999999996</v>
      </c>
      <c r="G9" s="61">
        <v>9.8890999999999991</v>
      </c>
      <c r="H9" s="61">
        <v>9.9</v>
      </c>
      <c r="I9" s="61">
        <v>9.9344000000000001</v>
      </c>
      <c r="J9" s="61">
        <v>9.9124999999999996</v>
      </c>
      <c r="K9" s="61">
        <v>67.39370000000001</v>
      </c>
      <c r="L9" s="61">
        <v>9.7047000000000008</v>
      </c>
      <c r="M9" s="61">
        <v>9.7109000000000005</v>
      </c>
      <c r="N9" s="61">
        <v>9.6921999999999997</v>
      </c>
      <c r="O9" s="61">
        <v>9.1936999999999998</v>
      </c>
      <c r="P9" s="61">
        <v>9.8969000000000005</v>
      </c>
      <c r="Q9" s="61">
        <v>9.6828000000000003</v>
      </c>
      <c r="R9" s="61">
        <v>9.5124999999999993</v>
      </c>
      <c r="S9" s="61">
        <v>19.668799999999997</v>
      </c>
      <c r="T9" s="61">
        <v>9.8422000000000001</v>
      </c>
      <c r="U9" s="61">
        <v>9.8265999999999991</v>
      </c>
      <c r="V9" s="61">
        <v>29.282800000000002</v>
      </c>
      <c r="W9" s="61">
        <v>9.6655999999999995</v>
      </c>
      <c r="X9" s="61">
        <v>9.8000000000000007</v>
      </c>
      <c r="Y9" s="61">
        <v>9.8171999999999997</v>
      </c>
      <c r="Z9" s="31">
        <f t="shared" si="0"/>
        <v>0.98343999999999987</v>
      </c>
      <c r="AA9" s="31">
        <f t="shared" si="1"/>
        <v>0.98421999999999998</v>
      </c>
      <c r="AB9" s="31">
        <f t="shared" si="2"/>
        <v>0.98265999999999987</v>
      </c>
      <c r="AC9" s="31">
        <f t="shared" si="3"/>
        <v>0.97609333333333337</v>
      </c>
      <c r="AD9" s="31">
        <f t="shared" si="4"/>
        <v>0.96655999999999997</v>
      </c>
      <c r="AE9" s="31">
        <f t="shared" si="5"/>
        <v>0.98000000000000009</v>
      </c>
      <c r="AF9" s="31">
        <f t="shared" si="6"/>
        <v>0.98171999999999993</v>
      </c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</row>
    <row r="10" spans="1:151" s="2" customFormat="1" ht="47.25" x14ac:dyDescent="0.25">
      <c r="A10" s="3">
        <v>5</v>
      </c>
      <c r="B10" s="3" t="s">
        <v>1667</v>
      </c>
      <c r="C10" s="3" t="s">
        <v>1668</v>
      </c>
      <c r="D10" s="67">
        <v>3820005273</v>
      </c>
      <c r="E10" s="61">
        <v>131.12514999999999</v>
      </c>
      <c r="F10" s="61">
        <v>36.678600000000003</v>
      </c>
      <c r="G10" s="61">
        <v>9.1667000000000005</v>
      </c>
      <c r="H10" s="61">
        <v>9.0357000000000003</v>
      </c>
      <c r="I10" s="61">
        <v>9.2857000000000003</v>
      </c>
      <c r="J10" s="61">
        <v>9.1905000000000001</v>
      </c>
      <c r="K10" s="61">
        <v>49.672649999999997</v>
      </c>
      <c r="L10" s="61">
        <v>7.9821499999999999</v>
      </c>
      <c r="M10" s="61">
        <v>9.0594999999999999</v>
      </c>
      <c r="N10" s="61">
        <v>8.1310000000000002</v>
      </c>
      <c r="O10" s="61">
        <v>4.5713999999999997</v>
      </c>
      <c r="P10" s="61">
        <v>9.2262000000000004</v>
      </c>
      <c r="Q10" s="61">
        <v>7.2857000000000003</v>
      </c>
      <c r="R10" s="61">
        <v>3.4167000000000001</v>
      </c>
      <c r="S10" s="61">
        <v>19.154800000000002</v>
      </c>
      <c r="T10" s="61">
        <v>9.6785999999999994</v>
      </c>
      <c r="U10" s="61">
        <v>9.4762000000000004</v>
      </c>
      <c r="V10" s="61">
        <v>25.6191</v>
      </c>
      <c r="W10" s="61">
        <v>7.1905000000000001</v>
      </c>
      <c r="X10" s="61">
        <v>9.1785999999999994</v>
      </c>
      <c r="Y10" s="61">
        <v>9.25</v>
      </c>
      <c r="Z10" s="31">
        <f t="shared" si="0"/>
        <v>0.95774000000000004</v>
      </c>
      <c r="AA10" s="31">
        <f t="shared" si="1"/>
        <v>0.96785999999999994</v>
      </c>
      <c r="AB10" s="31">
        <f t="shared" si="2"/>
        <v>0.94762000000000002</v>
      </c>
      <c r="AC10" s="31">
        <f t="shared" si="3"/>
        <v>0.85397000000000001</v>
      </c>
      <c r="AD10" s="31">
        <f t="shared" si="4"/>
        <v>0.71904999999999997</v>
      </c>
      <c r="AE10" s="31">
        <f t="shared" si="5"/>
        <v>0.9178599999999999</v>
      </c>
      <c r="AF10" s="31">
        <f t="shared" si="6"/>
        <v>0.92500000000000004</v>
      </c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</row>
    <row r="11" spans="1:151" s="2" customFormat="1" ht="78.75" x14ac:dyDescent="0.25">
      <c r="A11" s="3">
        <v>6</v>
      </c>
      <c r="B11" s="28" t="s">
        <v>1703</v>
      </c>
      <c r="C11" s="28" t="s">
        <v>1704</v>
      </c>
      <c r="D11" s="65">
        <v>3820005298</v>
      </c>
      <c r="E11" s="63">
        <v>150.43700000000001</v>
      </c>
      <c r="F11" s="63">
        <v>38.281800000000004</v>
      </c>
      <c r="G11" s="63">
        <v>9.5531000000000006</v>
      </c>
      <c r="H11" s="63">
        <v>9.5648999999999997</v>
      </c>
      <c r="I11" s="63">
        <v>9.5779999999999994</v>
      </c>
      <c r="J11" s="63">
        <v>9.5858000000000008</v>
      </c>
      <c r="K11" s="63">
        <v>64.710900000000009</v>
      </c>
      <c r="L11" s="63">
        <v>9.1291000000000011</v>
      </c>
      <c r="M11" s="63">
        <v>9.5359999999999996</v>
      </c>
      <c r="N11" s="63">
        <v>9.5714000000000006</v>
      </c>
      <c r="O11" s="63">
        <v>9.5465</v>
      </c>
      <c r="P11" s="63">
        <v>9.6684000000000001</v>
      </c>
      <c r="Q11" s="63">
        <v>9.1847999999999992</v>
      </c>
      <c r="R11" s="63">
        <v>8.0747</v>
      </c>
      <c r="S11" s="63">
        <v>19.222799999999999</v>
      </c>
      <c r="T11" s="63">
        <v>9.6395999999999997</v>
      </c>
      <c r="U11" s="63">
        <v>9.5831999999999997</v>
      </c>
      <c r="V11" s="63">
        <v>28.221499999999999</v>
      </c>
      <c r="W11" s="63">
        <v>8.8506</v>
      </c>
      <c r="X11" s="63">
        <v>9.6329999999999991</v>
      </c>
      <c r="Y11" s="63">
        <v>9.7378999999999998</v>
      </c>
      <c r="Z11" s="31">
        <f t="shared" si="0"/>
        <v>0.96113999999999988</v>
      </c>
      <c r="AA11" s="31">
        <f t="shared" si="1"/>
        <v>0.96395999999999993</v>
      </c>
      <c r="AB11" s="31">
        <f t="shared" si="2"/>
        <v>0.95831999999999995</v>
      </c>
      <c r="AC11" s="31">
        <f t="shared" si="3"/>
        <v>0.94071666666666653</v>
      </c>
      <c r="AD11" s="31">
        <f t="shared" si="4"/>
        <v>0.88505999999999996</v>
      </c>
      <c r="AE11" s="31">
        <f t="shared" si="5"/>
        <v>0.96329999999999993</v>
      </c>
      <c r="AF11" s="31">
        <f t="shared" si="6"/>
        <v>0.97378999999999993</v>
      </c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</row>
    <row r="12" spans="1:151" s="2" customFormat="1" ht="63" x14ac:dyDescent="0.25">
      <c r="A12" s="3">
        <v>7</v>
      </c>
      <c r="B12" s="19" t="s">
        <v>1689</v>
      </c>
      <c r="C12" s="19" t="s">
        <v>1690</v>
      </c>
      <c r="D12" s="66">
        <v>3820005322</v>
      </c>
      <c r="E12" s="62">
        <v>136.16275000000002</v>
      </c>
      <c r="F12" s="62">
        <v>35.209299999999999</v>
      </c>
      <c r="G12" s="62">
        <v>8.7790999999999997</v>
      </c>
      <c r="H12" s="62">
        <v>8.9128000000000007</v>
      </c>
      <c r="I12" s="62">
        <v>8.8023000000000007</v>
      </c>
      <c r="J12" s="62">
        <v>8.7150999999999996</v>
      </c>
      <c r="K12" s="62">
        <v>57.401150000000001</v>
      </c>
      <c r="L12" s="62">
        <v>6.9825499999999998</v>
      </c>
      <c r="M12" s="62">
        <v>8.2558000000000007</v>
      </c>
      <c r="N12" s="62">
        <v>8.2733000000000008</v>
      </c>
      <c r="O12" s="62">
        <v>8.5233000000000008</v>
      </c>
      <c r="P12" s="62">
        <v>8.9244000000000003</v>
      </c>
      <c r="Q12" s="62">
        <v>8.2615999999999996</v>
      </c>
      <c r="R12" s="62">
        <v>8.1801999999999992</v>
      </c>
      <c r="S12" s="62">
        <v>17.959299999999999</v>
      </c>
      <c r="T12" s="62">
        <v>8.9650999999999996</v>
      </c>
      <c r="U12" s="62">
        <v>8.9941999999999993</v>
      </c>
      <c r="V12" s="62">
        <v>25.593000000000004</v>
      </c>
      <c r="W12" s="62">
        <v>7.2267000000000001</v>
      </c>
      <c r="X12" s="62">
        <v>9.0698000000000008</v>
      </c>
      <c r="Y12" s="62">
        <v>9.2965</v>
      </c>
      <c r="Z12" s="31">
        <f t="shared" si="0"/>
        <v>0.8979649999999999</v>
      </c>
      <c r="AA12" s="31">
        <f t="shared" si="1"/>
        <v>0.89650999999999992</v>
      </c>
      <c r="AB12" s="31">
        <f t="shared" si="2"/>
        <v>0.89941999999999989</v>
      </c>
      <c r="AC12" s="31">
        <f t="shared" si="3"/>
        <v>0.85310000000000008</v>
      </c>
      <c r="AD12" s="31">
        <f t="shared" si="4"/>
        <v>0.72267000000000003</v>
      </c>
      <c r="AE12" s="31">
        <f t="shared" si="5"/>
        <v>0.90698000000000012</v>
      </c>
      <c r="AF12" s="31">
        <f t="shared" si="6"/>
        <v>0.92964999999999998</v>
      </c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</row>
    <row r="13" spans="1:151" s="2" customFormat="1" ht="63" x14ac:dyDescent="0.25">
      <c r="A13" s="3">
        <v>8</v>
      </c>
      <c r="B13" s="19" t="s">
        <v>1683</v>
      </c>
      <c r="C13" s="19" t="s">
        <v>1684</v>
      </c>
      <c r="D13" s="66">
        <v>3820005330</v>
      </c>
      <c r="E13" s="62">
        <v>135.95919999999998</v>
      </c>
      <c r="F13" s="62">
        <v>33.597500000000004</v>
      </c>
      <c r="G13" s="62">
        <v>8.1447000000000003</v>
      </c>
      <c r="H13" s="62">
        <v>8.3962000000000003</v>
      </c>
      <c r="I13" s="62">
        <v>8.5785999999999998</v>
      </c>
      <c r="J13" s="62">
        <v>8.4779999999999998</v>
      </c>
      <c r="K13" s="62">
        <v>59.097499999999997</v>
      </c>
      <c r="L13" s="62">
        <v>8.2609999999999992</v>
      </c>
      <c r="M13" s="62">
        <v>8.5534999999999997</v>
      </c>
      <c r="N13" s="62">
        <v>8.5472000000000001</v>
      </c>
      <c r="O13" s="62">
        <v>8.3332999999999995</v>
      </c>
      <c r="P13" s="62">
        <v>8.5030999999999999</v>
      </c>
      <c r="Q13" s="62">
        <v>8.4842999999999993</v>
      </c>
      <c r="R13" s="62">
        <v>8.4151000000000007</v>
      </c>
      <c r="S13" s="62">
        <v>17.333399999999997</v>
      </c>
      <c r="T13" s="62">
        <v>8.6603999999999992</v>
      </c>
      <c r="U13" s="62">
        <v>8.673</v>
      </c>
      <c r="V13" s="62">
        <v>25.930800000000001</v>
      </c>
      <c r="W13" s="62">
        <v>8.327</v>
      </c>
      <c r="X13" s="62">
        <v>8.6478000000000002</v>
      </c>
      <c r="Y13" s="62">
        <v>8.9559999999999995</v>
      </c>
      <c r="Z13" s="31">
        <f t="shared" si="0"/>
        <v>0.86666999999999994</v>
      </c>
      <c r="AA13" s="31">
        <f t="shared" si="1"/>
        <v>0.86603999999999992</v>
      </c>
      <c r="AB13" s="31">
        <f t="shared" si="2"/>
        <v>0.86729999999999996</v>
      </c>
      <c r="AC13" s="31">
        <f t="shared" si="3"/>
        <v>0.86436000000000002</v>
      </c>
      <c r="AD13" s="31">
        <f t="shared" si="4"/>
        <v>0.8327</v>
      </c>
      <c r="AE13" s="31">
        <f t="shared" si="5"/>
        <v>0.86477999999999999</v>
      </c>
      <c r="AF13" s="31">
        <f t="shared" si="6"/>
        <v>0.89559999999999995</v>
      </c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</row>
    <row r="14" spans="1:151" s="16" customFormat="1" ht="47.25" x14ac:dyDescent="0.25">
      <c r="A14" s="3">
        <v>9</v>
      </c>
      <c r="B14" s="3" t="s">
        <v>1675</v>
      </c>
      <c r="C14" s="3" t="s">
        <v>1676</v>
      </c>
      <c r="D14" s="67">
        <v>3820005530</v>
      </c>
      <c r="E14" s="61">
        <v>156.22630000000001</v>
      </c>
      <c r="F14" s="61">
        <v>38.992900000000006</v>
      </c>
      <c r="G14" s="61">
        <v>9.7393000000000001</v>
      </c>
      <c r="H14" s="61">
        <v>9.7370000000000001</v>
      </c>
      <c r="I14" s="61">
        <v>9.7606999999999999</v>
      </c>
      <c r="J14" s="61">
        <v>9.7559000000000005</v>
      </c>
      <c r="K14" s="61">
        <v>68.173000000000002</v>
      </c>
      <c r="L14" s="61">
        <v>9.6943000000000001</v>
      </c>
      <c r="M14" s="61">
        <v>9.7843999999999998</v>
      </c>
      <c r="N14" s="61">
        <v>9.7523999999999997</v>
      </c>
      <c r="O14" s="61">
        <v>9.7333999999999996</v>
      </c>
      <c r="P14" s="61">
        <v>9.7476000000000003</v>
      </c>
      <c r="Q14" s="61">
        <v>9.7536000000000005</v>
      </c>
      <c r="R14" s="61">
        <v>9.7073</v>
      </c>
      <c r="S14" s="61">
        <v>19.616100000000003</v>
      </c>
      <c r="T14" s="61">
        <v>9.7962000000000007</v>
      </c>
      <c r="U14" s="61">
        <v>9.8199000000000005</v>
      </c>
      <c r="V14" s="61">
        <v>29.444299999999998</v>
      </c>
      <c r="W14" s="61">
        <v>9.7382000000000009</v>
      </c>
      <c r="X14" s="61">
        <v>9.8257999999999992</v>
      </c>
      <c r="Y14" s="61">
        <v>9.8803000000000001</v>
      </c>
      <c r="Z14" s="31">
        <f t="shared" si="0"/>
        <v>0.98080500000000004</v>
      </c>
      <c r="AA14" s="31">
        <f t="shared" si="1"/>
        <v>0.97962000000000005</v>
      </c>
      <c r="AB14" s="31">
        <f t="shared" si="2"/>
        <v>0.98199000000000003</v>
      </c>
      <c r="AC14" s="31">
        <f t="shared" si="3"/>
        <v>0.98147666666666655</v>
      </c>
      <c r="AD14" s="31">
        <f t="shared" si="4"/>
        <v>0.97382000000000013</v>
      </c>
      <c r="AE14" s="31">
        <f t="shared" si="5"/>
        <v>0.9825799999999999</v>
      </c>
      <c r="AF14" s="31">
        <f t="shared" si="6"/>
        <v>0.98802999999999996</v>
      </c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</row>
    <row r="15" spans="1:151" s="16" customFormat="1" ht="63" x14ac:dyDescent="0.25">
      <c r="A15" s="3">
        <v>10</v>
      </c>
      <c r="B15" s="19" t="s">
        <v>1685</v>
      </c>
      <c r="C15" s="19" t="s">
        <v>1686</v>
      </c>
      <c r="D15" s="66">
        <v>3820005570</v>
      </c>
      <c r="E15" s="62">
        <v>131.67285000000001</v>
      </c>
      <c r="F15" s="62">
        <v>32.5291</v>
      </c>
      <c r="G15" s="62">
        <v>8.0625</v>
      </c>
      <c r="H15" s="62">
        <v>8.1832999999999991</v>
      </c>
      <c r="I15" s="62">
        <v>8.1624999999999996</v>
      </c>
      <c r="J15" s="62">
        <v>8.1207999999999991</v>
      </c>
      <c r="K15" s="62">
        <v>57.206250000000004</v>
      </c>
      <c r="L15" s="62">
        <v>8.0687499999999996</v>
      </c>
      <c r="M15" s="62">
        <v>8.375</v>
      </c>
      <c r="N15" s="62">
        <v>8.35</v>
      </c>
      <c r="O15" s="62">
        <v>8.1457999999999995</v>
      </c>
      <c r="P15" s="62">
        <v>8.3292000000000002</v>
      </c>
      <c r="Q15" s="62">
        <v>8.1082999999999998</v>
      </c>
      <c r="R15" s="62">
        <v>7.8292000000000002</v>
      </c>
      <c r="S15" s="62">
        <v>16.579099999999997</v>
      </c>
      <c r="T15" s="62">
        <v>8.2082999999999995</v>
      </c>
      <c r="U15" s="62">
        <v>8.3707999999999991</v>
      </c>
      <c r="V15" s="62">
        <v>25.3584</v>
      </c>
      <c r="W15" s="62">
        <v>8.1791999999999998</v>
      </c>
      <c r="X15" s="62">
        <v>8.5042000000000009</v>
      </c>
      <c r="Y15" s="62">
        <v>8.6750000000000007</v>
      </c>
      <c r="Z15" s="31">
        <f t="shared" si="0"/>
        <v>0.82895499999999989</v>
      </c>
      <c r="AA15" s="31">
        <f t="shared" si="1"/>
        <v>0.82082999999999995</v>
      </c>
      <c r="AB15" s="31">
        <f t="shared" si="2"/>
        <v>0.83707999999999994</v>
      </c>
      <c r="AC15" s="31">
        <f t="shared" si="3"/>
        <v>0.84528000000000014</v>
      </c>
      <c r="AD15" s="31">
        <f t="shared" si="4"/>
        <v>0.81791999999999998</v>
      </c>
      <c r="AE15" s="31">
        <f t="shared" si="5"/>
        <v>0.85042000000000006</v>
      </c>
      <c r="AF15" s="31">
        <f t="shared" si="6"/>
        <v>0.86750000000000005</v>
      </c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</row>
    <row r="16" spans="1:151" s="16" customFormat="1" ht="78.75" x14ac:dyDescent="0.25">
      <c r="A16" s="3">
        <v>11</v>
      </c>
      <c r="B16" s="28" t="s">
        <v>1699</v>
      </c>
      <c r="C16" s="28" t="s">
        <v>1700</v>
      </c>
      <c r="D16" s="65">
        <v>3820005594</v>
      </c>
      <c r="E16" s="63">
        <v>155.26945000000001</v>
      </c>
      <c r="F16" s="63">
        <v>39.792099999999998</v>
      </c>
      <c r="G16" s="63">
        <v>9.9384999999999994</v>
      </c>
      <c r="H16" s="63">
        <v>9.9479000000000006</v>
      </c>
      <c r="I16" s="63">
        <v>9.9551999999999996</v>
      </c>
      <c r="J16" s="63">
        <v>9.9504999999999999</v>
      </c>
      <c r="K16" s="63">
        <v>67.673950000000005</v>
      </c>
      <c r="L16" s="63">
        <v>8.7948500000000003</v>
      </c>
      <c r="M16" s="63">
        <v>9.8968000000000007</v>
      </c>
      <c r="N16" s="63">
        <v>9.9473000000000003</v>
      </c>
      <c r="O16" s="63">
        <v>9.9390000000000001</v>
      </c>
      <c r="P16" s="63">
        <v>9.9796999999999993</v>
      </c>
      <c r="Q16" s="63">
        <v>9.9098000000000006</v>
      </c>
      <c r="R16" s="63">
        <v>9.2065000000000001</v>
      </c>
      <c r="S16" s="63">
        <v>19.941099999999999</v>
      </c>
      <c r="T16" s="63">
        <v>9.9708000000000006</v>
      </c>
      <c r="U16" s="63">
        <v>9.9702999999999999</v>
      </c>
      <c r="V16" s="63">
        <v>27.862299999999998</v>
      </c>
      <c r="W16" s="63">
        <v>7.915</v>
      </c>
      <c r="X16" s="63">
        <v>9.9634999999999998</v>
      </c>
      <c r="Y16" s="63">
        <v>9.9838000000000005</v>
      </c>
      <c r="Z16" s="31">
        <f t="shared" si="0"/>
        <v>0.99705500000000002</v>
      </c>
      <c r="AA16" s="31">
        <f t="shared" si="1"/>
        <v>0.99708000000000008</v>
      </c>
      <c r="AB16" s="31">
        <f t="shared" si="2"/>
        <v>0.99702999999999997</v>
      </c>
      <c r="AC16" s="31">
        <f t="shared" si="3"/>
        <v>0.92874333333333325</v>
      </c>
      <c r="AD16" s="31">
        <f t="shared" si="4"/>
        <v>0.79149999999999998</v>
      </c>
      <c r="AE16" s="31">
        <f t="shared" si="5"/>
        <v>0.99634999999999996</v>
      </c>
      <c r="AF16" s="31">
        <f t="shared" si="6"/>
        <v>0.99838000000000005</v>
      </c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</row>
    <row r="17" spans="1:151" s="16" customFormat="1" ht="47.25" x14ac:dyDescent="0.25">
      <c r="A17" s="3">
        <v>12</v>
      </c>
      <c r="B17" s="3" t="s">
        <v>1673</v>
      </c>
      <c r="C17" s="3" t="s">
        <v>1674</v>
      </c>
      <c r="D17" s="67">
        <v>3820005604</v>
      </c>
      <c r="E17" s="61">
        <v>124.50329999999998</v>
      </c>
      <c r="F17" s="61">
        <v>32.206299999999999</v>
      </c>
      <c r="G17" s="61">
        <v>7.95</v>
      </c>
      <c r="H17" s="61">
        <v>8.0625</v>
      </c>
      <c r="I17" s="61">
        <v>8.1562999999999999</v>
      </c>
      <c r="J17" s="61">
        <v>8.0374999999999996</v>
      </c>
      <c r="K17" s="61">
        <v>51.834499999999998</v>
      </c>
      <c r="L17" s="61">
        <v>7.3530999999999995</v>
      </c>
      <c r="M17" s="61">
        <v>7.5937999999999999</v>
      </c>
      <c r="N17" s="61">
        <v>7.6375000000000002</v>
      </c>
      <c r="O17" s="61">
        <v>7.2874999999999996</v>
      </c>
      <c r="P17" s="61">
        <v>7.9938000000000002</v>
      </c>
      <c r="Q17" s="61">
        <v>7.2249999999999996</v>
      </c>
      <c r="R17" s="61">
        <v>6.7438000000000002</v>
      </c>
      <c r="S17" s="61">
        <v>16.412500000000001</v>
      </c>
      <c r="T17" s="61">
        <v>8.1311999999999998</v>
      </c>
      <c r="U17" s="61">
        <v>8.2812999999999999</v>
      </c>
      <c r="V17" s="61">
        <v>24.049999999999997</v>
      </c>
      <c r="W17" s="61">
        <v>7.2</v>
      </c>
      <c r="X17" s="61">
        <v>8.1813000000000002</v>
      </c>
      <c r="Y17" s="61">
        <v>8.6686999999999994</v>
      </c>
      <c r="Z17" s="31">
        <f t="shared" si="0"/>
        <v>0.82062499999999994</v>
      </c>
      <c r="AA17" s="31">
        <f t="shared" si="1"/>
        <v>0.81311999999999995</v>
      </c>
      <c r="AB17" s="31">
        <f t="shared" si="2"/>
        <v>0.82813000000000003</v>
      </c>
      <c r="AC17" s="31">
        <f t="shared" si="3"/>
        <v>0.80166666666666664</v>
      </c>
      <c r="AD17" s="31">
        <f t="shared" si="4"/>
        <v>0.72</v>
      </c>
      <c r="AE17" s="31">
        <f t="shared" si="5"/>
        <v>0.81813000000000002</v>
      </c>
      <c r="AF17" s="31">
        <f t="shared" si="6"/>
        <v>0.86686999999999992</v>
      </c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</row>
    <row r="18" spans="1:151" s="16" customFormat="1" ht="63" x14ac:dyDescent="0.25">
      <c r="A18" s="3">
        <v>13</v>
      </c>
      <c r="B18" s="19" t="s">
        <v>1693</v>
      </c>
      <c r="C18" s="19" t="s">
        <v>1694</v>
      </c>
      <c r="D18" s="66">
        <v>3820005668</v>
      </c>
      <c r="E18" s="62">
        <v>146.34107499999999</v>
      </c>
      <c r="F18" s="62">
        <v>36.65775</v>
      </c>
      <c r="G18" s="62">
        <v>9.3466500000000003</v>
      </c>
      <c r="H18" s="62">
        <v>8.879999999999999</v>
      </c>
      <c r="I18" s="62">
        <v>9.511099999999999</v>
      </c>
      <c r="J18" s="62">
        <v>8.92</v>
      </c>
      <c r="K18" s="62">
        <v>63.163325</v>
      </c>
      <c r="L18" s="62">
        <v>8.0766749999999998</v>
      </c>
      <c r="M18" s="62">
        <v>9.4644499999999994</v>
      </c>
      <c r="N18" s="62">
        <v>9.4288999999999987</v>
      </c>
      <c r="O18" s="62">
        <v>8.3000000000000007</v>
      </c>
      <c r="P18" s="62">
        <v>8.9866500000000009</v>
      </c>
      <c r="Q18" s="62">
        <v>9.4400000000000013</v>
      </c>
      <c r="R18" s="62">
        <v>9.4666499999999996</v>
      </c>
      <c r="S18" s="62">
        <v>19.088899999999999</v>
      </c>
      <c r="T18" s="62">
        <v>9.5599999999999987</v>
      </c>
      <c r="U18" s="62">
        <v>9.5289000000000001</v>
      </c>
      <c r="V18" s="62">
        <v>27.431100000000001</v>
      </c>
      <c r="W18" s="62">
        <v>8.16</v>
      </c>
      <c r="X18" s="62">
        <v>9.5666499999999992</v>
      </c>
      <c r="Y18" s="62">
        <v>9.7044499999999996</v>
      </c>
      <c r="Z18" s="31">
        <f t="shared" si="0"/>
        <v>0.95444499999999999</v>
      </c>
      <c r="AA18" s="31">
        <f t="shared" si="1"/>
        <v>0.95599999999999985</v>
      </c>
      <c r="AB18" s="31">
        <f t="shared" si="2"/>
        <v>0.95289000000000001</v>
      </c>
      <c r="AC18" s="31">
        <f t="shared" si="3"/>
        <v>0.91436999999999991</v>
      </c>
      <c r="AD18" s="31">
        <f t="shared" si="4"/>
        <v>0.81600000000000006</v>
      </c>
      <c r="AE18" s="31">
        <f t="shared" si="5"/>
        <v>0.95666499999999988</v>
      </c>
      <c r="AF18" s="31">
        <f t="shared" si="6"/>
        <v>0.970445</v>
      </c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</row>
    <row r="19" spans="1:151" s="16" customFormat="1" ht="63" x14ac:dyDescent="0.25">
      <c r="A19" s="3">
        <v>14</v>
      </c>
      <c r="B19" s="28" t="s">
        <v>1701</v>
      </c>
      <c r="C19" s="28" t="s">
        <v>1702</v>
      </c>
      <c r="D19" s="65">
        <v>3820005682</v>
      </c>
      <c r="E19" s="63">
        <v>152.7714</v>
      </c>
      <c r="F19" s="63">
        <v>38.800150000000002</v>
      </c>
      <c r="G19" s="63">
        <v>9.9507000000000012</v>
      </c>
      <c r="H19" s="63">
        <v>9.9671500000000002</v>
      </c>
      <c r="I19" s="63">
        <v>8.9604999999999997</v>
      </c>
      <c r="J19" s="63">
        <v>9.9217999999999993</v>
      </c>
      <c r="K19" s="63">
        <v>65.185999999999993</v>
      </c>
      <c r="L19" s="63">
        <v>8.9375999999999998</v>
      </c>
      <c r="M19" s="63">
        <v>8.9491499999999995</v>
      </c>
      <c r="N19" s="63">
        <v>9.9632000000000005</v>
      </c>
      <c r="O19" s="63">
        <v>9.9655500000000004</v>
      </c>
      <c r="P19" s="63">
        <v>9.4733999999999998</v>
      </c>
      <c r="Q19" s="63">
        <v>8.9511000000000003</v>
      </c>
      <c r="R19" s="63">
        <v>8.9459999999999997</v>
      </c>
      <c r="S19" s="63">
        <v>19.449550000000002</v>
      </c>
      <c r="T19" s="63">
        <v>9.9804500000000012</v>
      </c>
      <c r="U19" s="63">
        <v>9.469100000000001</v>
      </c>
      <c r="V19" s="63">
        <v>29.335699999999999</v>
      </c>
      <c r="W19" s="63">
        <v>9.8803000000000001</v>
      </c>
      <c r="X19" s="63">
        <v>9.4702500000000001</v>
      </c>
      <c r="Y19" s="63">
        <v>9.9851500000000009</v>
      </c>
      <c r="Z19" s="31">
        <f t="shared" si="0"/>
        <v>0.97247750000000011</v>
      </c>
      <c r="AA19" s="31">
        <f t="shared" si="1"/>
        <v>0.99804500000000007</v>
      </c>
      <c r="AB19" s="31">
        <f t="shared" si="2"/>
        <v>0.94691000000000014</v>
      </c>
      <c r="AC19" s="31">
        <f t="shared" si="3"/>
        <v>0.97785666666666671</v>
      </c>
      <c r="AD19" s="31">
        <f t="shared" si="4"/>
        <v>0.98802999999999996</v>
      </c>
      <c r="AE19" s="31">
        <f t="shared" si="5"/>
        <v>0.94702500000000001</v>
      </c>
      <c r="AF19" s="31">
        <f t="shared" si="6"/>
        <v>0.99851500000000004</v>
      </c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</row>
    <row r="20" spans="1:151" s="16" customFormat="1" ht="63" x14ac:dyDescent="0.25">
      <c r="A20" s="3">
        <v>15</v>
      </c>
      <c r="B20" s="19" t="s">
        <v>1697</v>
      </c>
      <c r="C20" s="19" t="s">
        <v>1698</v>
      </c>
      <c r="D20" s="66">
        <v>3820005724</v>
      </c>
      <c r="E20" s="62">
        <v>127.13164999999999</v>
      </c>
      <c r="F20" s="62">
        <v>31.331299999999999</v>
      </c>
      <c r="G20" s="62">
        <v>7.9520999999999997</v>
      </c>
      <c r="H20" s="62">
        <v>6.6477000000000004</v>
      </c>
      <c r="I20" s="62">
        <v>8.5917999999999992</v>
      </c>
      <c r="J20" s="62">
        <v>8.1396999999999995</v>
      </c>
      <c r="K20" s="62">
        <v>53.560849999999995</v>
      </c>
      <c r="L20" s="62">
        <v>7.8762499999999998</v>
      </c>
      <c r="M20" s="62">
        <v>8.2904</v>
      </c>
      <c r="N20" s="62">
        <v>7.9750499999999995</v>
      </c>
      <c r="O20" s="62">
        <v>7.9271500000000001</v>
      </c>
      <c r="P20" s="62">
        <v>7.2135499999999997</v>
      </c>
      <c r="Q20" s="62">
        <v>7.4231499999999997</v>
      </c>
      <c r="R20" s="62">
        <v>6.8552999999999997</v>
      </c>
      <c r="S20" s="62">
        <v>16.383200000000002</v>
      </c>
      <c r="T20" s="62">
        <v>8.6636500000000005</v>
      </c>
      <c r="U20" s="62">
        <v>7.7195499999999999</v>
      </c>
      <c r="V20" s="62">
        <v>25.856300000000001</v>
      </c>
      <c r="W20" s="62">
        <v>7.8103999999999996</v>
      </c>
      <c r="X20" s="62">
        <v>8.7155500000000004</v>
      </c>
      <c r="Y20" s="62">
        <v>9.3303499999999993</v>
      </c>
      <c r="Z20" s="31">
        <f t="shared" si="0"/>
        <v>0.81916</v>
      </c>
      <c r="AA20" s="31">
        <f t="shared" si="1"/>
        <v>0.86636500000000005</v>
      </c>
      <c r="AB20" s="31">
        <f t="shared" si="2"/>
        <v>0.77195499999999995</v>
      </c>
      <c r="AC20" s="31">
        <f t="shared" si="3"/>
        <v>0.86187666666666674</v>
      </c>
      <c r="AD20" s="31">
        <f t="shared" si="4"/>
        <v>0.78103999999999996</v>
      </c>
      <c r="AE20" s="31">
        <f t="shared" si="5"/>
        <v>0.87155500000000008</v>
      </c>
      <c r="AF20" s="31">
        <f t="shared" si="6"/>
        <v>0.93303499999999995</v>
      </c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</row>
    <row r="21" spans="1:151" s="16" customFormat="1" ht="47.25" x14ac:dyDescent="0.25">
      <c r="A21" s="3">
        <v>16</v>
      </c>
      <c r="B21" s="3" t="s">
        <v>1665</v>
      </c>
      <c r="C21" s="3" t="s">
        <v>1666</v>
      </c>
      <c r="D21" s="67">
        <v>3820005900</v>
      </c>
      <c r="E21" s="61">
        <v>129.06739999999999</v>
      </c>
      <c r="F21" s="61">
        <v>32.325800000000001</v>
      </c>
      <c r="G21" s="61">
        <v>7.9663000000000004</v>
      </c>
      <c r="H21" s="61">
        <v>8.2247000000000003</v>
      </c>
      <c r="I21" s="61">
        <v>8.0899000000000001</v>
      </c>
      <c r="J21" s="61">
        <v>8.0449000000000002</v>
      </c>
      <c r="K21" s="61">
        <v>56.23599999999999</v>
      </c>
      <c r="L21" s="61">
        <v>7.9550999999999998</v>
      </c>
      <c r="M21" s="61">
        <v>8.0112000000000005</v>
      </c>
      <c r="N21" s="61">
        <v>8.0225000000000009</v>
      </c>
      <c r="O21" s="61">
        <v>8.1011000000000006</v>
      </c>
      <c r="P21" s="61">
        <v>8.1235999999999997</v>
      </c>
      <c r="Q21" s="61">
        <v>7.9888000000000003</v>
      </c>
      <c r="R21" s="61">
        <v>8.0336999999999996</v>
      </c>
      <c r="S21" s="61">
        <v>16.247199999999999</v>
      </c>
      <c r="T21" s="61">
        <v>8.0112000000000005</v>
      </c>
      <c r="U21" s="61">
        <v>8.2360000000000007</v>
      </c>
      <c r="V21" s="61">
        <v>24.258400000000002</v>
      </c>
      <c r="W21" s="61">
        <v>7.9663000000000004</v>
      </c>
      <c r="X21" s="61">
        <v>8.1011000000000006</v>
      </c>
      <c r="Y21" s="61">
        <v>8.1910000000000007</v>
      </c>
      <c r="Z21" s="31">
        <f t="shared" si="0"/>
        <v>0.81236000000000008</v>
      </c>
      <c r="AA21" s="31">
        <f t="shared" si="1"/>
        <v>0.80112000000000005</v>
      </c>
      <c r="AB21" s="31">
        <f t="shared" si="2"/>
        <v>0.82360000000000011</v>
      </c>
      <c r="AC21" s="31">
        <f t="shared" si="3"/>
        <v>0.80861333333333352</v>
      </c>
      <c r="AD21" s="31">
        <f t="shared" si="4"/>
        <v>0.79663000000000006</v>
      </c>
      <c r="AE21" s="31">
        <f t="shared" si="5"/>
        <v>0.81011000000000011</v>
      </c>
      <c r="AF21" s="31">
        <f t="shared" si="6"/>
        <v>0.81910000000000005</v>
      </c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</row>
    <row r="22" spans="1:151" s="16" customFormat="1" ht="47.25" x14ac:dyDescent="0.25">
      <c r="A22" s="3">
        <v>17</v>
      </c>
      <c r="B22" s="3" t="s">
        <v>1679</v>
      </c>
      <c r="C22" s="3" t="s">
        <v>1680</v>
      </c>
      <c r="D22" s="67">
        <v>3820006005</v>
      </c>
      <c r="E22" s="61">
        <v>146</v>
      </c>
      <c r="F22" s="61">
        <v>36.828099999999999</v>
      </c>
      <c r="G22" s="61">
        <v>9.1875</v>
      </c>
      <c r="H22" s="61">
        <v>9.2030999999999992</v>
      </c>
      <c r="I22" s="61">
        <v>9.2707999999999995</v>
      </c>
      <c r="J22" s="61">
        <v>9.1667000000000005</v>
      </c>
      <c r="K22" s="61">
        <v>63.005200000000002</v>
      </c>
      <c r="L22" s="61">
        <v>8.9427000000000003</v>
      </c>
      <c r="M22" s="61">
        <v>9.0469000000000008</v>
      </c>
      <c r="N22" s="61">
        <v>9.0207999999999995</v>
      </c>
      <c r="O22" s="61">
        <v>8.8384999999999998</v>
      </c>
      <c r="P22" s="61">
        <v>9.2759999999999998</v>
      </c>
      <c r="Q22" s="61">
        <v>9.1615000000000002</v>
      </c>
      <c r="R22" s="61">
        <v>8.7187999999999999</v>
      </c>
      <c r="S22" s="61">
        <v>18.349</v>
      </c>
      <c r="T22" s="61">
        <v>9.1719000000000008</v>
      </c>
      <c r="U22" s="61">
        <v>9.1770999999999994</v>
      </c>
      <c r="V22" s="61">
        <v>27.817700000000002</v>
      </c>
      <c r="W22" s="61">
        <v>8.9634999999999998</v>
      </c>
      <c r="X22" s="61">
        <v>9.3229000000000006</v>
      </c>
      <c r="Y22" s="61">
        <v>9.5312999999999999</v>
      </c>
      <c r="Z22" s="31">
        <f t="shared" si="0"/>
        <v>0.91744999999999999</v>
      </c>
      <c r="AA22" s="31">
        <f t="shared" si="1"/>
        <v>0.91719000000000006</v>
      </c>
      <c r="AB22" s="31">
        <f t="shared" si="2"/>
        <v>0.91770999999999991</v>
      </c>
      <c r="AC22" s="31">
        <f t="shared" si="3"/>
        <v>0.92725666666666662</v>
      </c>
      <c r="AD22" s="31">
        <f t="shared" si="4"/>
        <v>0.89634999999999998</v>
      </c>
      <c r="AE22" s="31">
        <f t="shared" si="5"/>
        <v>0.93229000000000006</v>
      </c>
      <c r="AF22" s="31">
        <f t="shared" si="6"/>
        <v>0.95313000000000003</v>
      </c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</row>
    <row r="23" spans="1:151" s="27" customFormat="1" ht="63" x14ac:dyDescent="0.25">
      <c r="A23" s="3">
        <v>18</v>
      </c>
      <c r="B23" s="19" t="s">
        <v>1687</v>
      </c>
      <c r="C23" s="19" t="s">
        <v>1688</v>
      </c>
      <c r="D23" s="66">
        <v>3820006125</v>
      </c>
      <c r="E23" s="62">
        <v>152.97947500000001</v>
      </c>
      <c r="F23" s="62">
        <v>38.363500000000002</v>
      </c>
      <c r="G23" s="62">
        <v>9.6497500000000009</v>
      </c>
      <c r="H23" s="62">
        <v>9.6980500000000003</v>
      </c>
      <c r="I23" s="62">
        <v>9.7041000000000004</v>
      </c>
      <c r="J23" s="62">
        <v>9.3116000000000003</v>
      </c>
      <c r="K23" s="62">
        <v>66.608675000000005</v>
      </c>
      <c r="L23" s="62">
        <v>9.5833250000000003</v>
      </c>
      <c r="M23" s="62">
        <v>9.5217500000000008</v>
      </c>
      <c r="N23" s="62">
        <v>9.6123000000000012</v>
      </c>
      <c r="O23" s="62">
        <v>9.4843000000000011</v>
      </c>
      <c r="P23" s="62">
        <v>9.7101499999999987</v>
      </c>
      <c r="Q23" s="62">
        <v>9.3888999999999996</v>
      </c>
      <c r="R23" s="62">
        <v>9.3079499999999999</v>
      </c>
      <c r="S23" s="62">
        <v>19.421500000000002</v>
      </c>
      <c r="T23" s="62">
        <v>9.6968500000000013</v>
      </c>
      <c r="U23" s="62">
        <v>9.7246500000000005</v>
      </c>
      <c r="V23" s="62">
        <v>28.585800000000003</v>
      </c>
      <c r="W23" s="62">
        <v>9.1498000000000008</v>
      </c>
      <c r="X23" s="62">
        <v>9.7113499999999995</v>
      </c>
      <c r="Y23" s="62">
        <v>9.7246500000000005</v>
      </c>
      <c r="Z23" s="31">
        <f t="shared" si="0"/>
        <v>0.97107500000000013</v>
      </c>
      <c r="AA23" s="31">
        <f t="shared" si="1"/>
        <v>0.96968500000000013</v>
      </c>
      <c r="AB23" s="31">
        <f t="shared" si="2"/>
        <v>0.97246500000000002</v>
      </c>
      <c r="AC23" s="31">
        <f t="shared" si="3"/>
        <v>0.95286000000000015</v>
      </c>
      <c r="AD23" s="31">
        <f t="shared" si="4"/>
        <v>0.91498000000000013</v>
      </c>
      <c r="AE23" s="31">
        <f t="shared" si="5"/>
        <v>0.97113499999999997</v>
      </c>
      <c r="AF23" s="31">
        <f t="shared" si="6"/>
        <v>0.97246500000000002</v>
      </c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</row>
    <row r="24" spans="1:151" s="27" customFormat="1" ht="63" x14ac:dyDescent="0.25">
      <c r="A24" s="3">
        <v>19</v>
      </c>
      <c r="B24" s="19" t="s">
        <v>1695</v>
      </c>
      <c r="C24" s="19" t="s">
        <v>1696</v>
      </c>
      <c r="D24" s="66">
        <v>3820014905</v>
      </c>
      <c r="E24" s="62">
        <v>150.56732954545453</v>
      </c>
      <c r="F24" s="62">
        <v>38.846636363636364</v>
      </c>
      <c r="G24" s="62">
        <v>9.7603954545454545</v>
      </c>
      <c r="H24" s="62">
        <v>9.7287954545454554</v>
      </c>
      <c r="I24" s="62">
        <v>9.7749454545454544</v>
      </c>
      <c r="J24" s="62">
        <v>9.5824999999999996</v>
      </c>
      <c r="K24" s="62">
        <v>64.377102272727271</v>
      </c>
      <c r="L24" s="62">
        <v>8.3172795454545465</v>
      </c>
      <c r="M24" s="62">
        <v>9.2292590909090908</v>
      </c>
      <c r="N24" s="62">
        <v>9.4589818181818188</v>
      </c>
      <c r="O24" s="62">
        <v>8.7054227272727278</v>
      </c>
      <c r="P24" s="62">
        <v>9.772495454545453</v>
      </c>
      <c r="Q24" s="62">
        <v>9.4280772727272719</v>
      </c>
      <c r="R24" s="62">
        <v>9.4655863636363637</v>
      </c>
      <c r="S24" s="62">
        <v>19.682695454545453</v>
      </c>
      <c r="T24" s="62">
        <v>9.8786500000000004</v>
      </c>
      <c r="U24" s="62">
        <v>9.8040454545454541</v>
      </c>
      <c r="V24" s="62">
        <v>27.660895454545454</v>
      </c>
      <c r="W24" s="62">
        <v>7.9709000000000003</v>
      </c>
      <c r="X24" s="62">
        <v>9.7967954545454532</v>
      </c>
      <c r="Y24" s="62">
        <v>9.8932000000000002</v>
      </c>
      <c r="Z24" s="31">
        <f t="shared" si="0"/>
        <v>0.98413477272727268</v>
      </c>
      <c r="AA24" s="31">
        <f t="shared" si="1"/>
        <v>0.98786499999999999</v>
      </c>
      <c r="AB24" s="31">
        <f t="shared" si="2"/>
        <v>0.98040454545454536</v>
      </c>
      <c r="AC24" s="31">
        <f t="shared" si="3"/>
        <v>0.92202984848484848</v>
      </c>
      <c r="AD24" s="31">
        <f t="shared" si="4"/>
        <v>0.79709000000000008</v>
      </c>
      <c r="AE24" s="31">
        <f t="shared" si="5"/>
        <v>0.97967954545454528</v>
      </c>
      <c r="AF24" s="31">
        <f t="shared" si="6"/>
        <v>0.98931999999999998</v>
      </c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</row>
    <row r="25" spans="1:151" s="27" customFormat="1" ht="47.25" x14ac:dyDescent="0.25">
      <c r="A25" s="3">
        <v>20</v>
      </c>
      <c r="B25" s="3" t="s">
        <v>1669</v>
      </c>
      <c r="C25" s="3" t="s">
        <v>1670</v>
      </c>
      <c r="D25" s="67">
        <v>3851004738</v>
      </c>
      <c r="E25" s="61">
        <v>155.51434999999998</v>
      </c>
      <c r="F25" s="61">
        <v>38.994199999999999</v>
      </c>
      <c r="G25" s="61">
        <v>9.7672000000000008</v>
      </c>
      <c r="H25" s="61">
        <v>9.7470999999999997</v>
      </c>
      <c r="I25" s="61">
        <v>9.7529000000000003</v>
      </c>
      <c r="J25" s="61">
        <v>9.7270000000000003</v>
      </c>
      <c r="K25" s="61">
        <v>67.793049999999994</v>
      </c>
      <c r="L25" s="61">
        <v>9.6896500000000003</v>
      </c>
      <c r="M25" s="61">
        <v>9.7126000000000001</v>
      </c>
      <c r="N25" s="61">
        <v>9.6753</v>
      </c>
      <c r="O25" s="61">
        <v>9.6608999999999998</v>
      </c>
      <c r="P25" s="61">
        <v>9.7414000000000005</v>
      </c>
      <c r="Q25" s="61">
        <v>9.6694999999999993</v>
      </c>
      <c r="R25" s="61">
        <v>9.6437000000000008</v>
      </c>
      <c r="S25" s="61">
        <v>19.465499999999999</v>
      </c>
      <c r="T25" s="61">
        <v>9.7414000000000005</v>
      </c>
      <c r="U25" s="61">
        <v>9.7241</v>
      </c>
      <c r="V25" s="61">
        <v>29.261600000000001</v>
      </c>
      <c r="W25" s="61">
        <v>9.6897000000000002</v>
      </c>
      <c r="X25" s="61">
        <v>9.7759</v>
      </c>
      <c r="Y25" s="61">
        <v>9.7959999999999994</v>
      </c>
      <c r="Z25" s="31">
        <f t="shared" si="0"/>
        <v>0.973275</v>
      </c>
      <c r="AA25" s="31">
        <f t="shared" si="1"/>
        <v>0.97414000000000001</v>
      </c>
      <c r="AB25" s="31">
        <f t="shared" si="2"/>
        <v>0.97241</v>
      </c>
      <c r="AC25" s="31">
        <f t="shared" si="3"/>
        <v>0.97538666666666662</v>
      </c>
      <c r="AD25" s="31">
        <f t="shared" si="4"/>
        <v>0.96897</v>
      </c>
      <c r="AE25" s="31">
        <f t="shared" si="5"/>
        <v>0.97758999999999996</v>
      </c>
      <c r="AF25" s="31">
        <f t="shared" si="6"/>
        <v>0.97959999999999992</v>
      </c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</row>
    <row r="26" spans="1:151" x14ac:dyDescent="0.25">
      <c r="E26" s="102">
        <f>AVERAGE(E6:E25)</f>
        <v>143.96749634569377</v>
      </c>
      <c r="F26" s="102">
        <f t="shared" ref="F26:Y26" si="7">AVERAGE(F6:F25)</f>
        <v>36.523444318181816</v>
      </c>
      <c r="G26" s="102">
        <f t="shared" si="7"/>
        <v>9.1289972727272737</v>
      </c>
      <c r="H26" s="102">
        <f t="shared" si="7"/>
        <v>9.0886972727272717</v>
      </c>
      <c r="I26" s="102">
        <f t="shared" si="7"/>
        <v>9.1964947727272737</v>
      </c>
      <c r="J26" s="102">
        <f t="shared" si="7"/>
        <v>9.109255000000001</v>
      </c>
      <c r="K26" s="102">
        <f t="shared" si="7"/>
        <v>61.772546955741618</v>
      </c>
      <c r="L26" s="102">
        <f t="shared" si="7"/>
        <v>8.6027884509569361</v>
      </c>
      <c r="M26" s="102">
        <f t="shared" si="7"/>
        <v>9.0314917703349291</v>
      </c>
      <c r="N26" s="102">
        <f t="shared" si="7"/>
        <v>9.0351042224880391</v>
      </c>
      <c r="O26" s="102">
        <f t="shared" si="7"/>
        <v>8.6935891626794248</v>
      </c>
      <c r="P26" s="102">
        <f t="shared" si="7"/>
        <v>9.1153418779904314</v>
      </c>
      <c r="Q26" s="102">
        <f t="shared" si="7"/>
        <v>8.8582851794258382</v>
      </c>
      <c r="R26" s="102">
        <f t="shared" si="7"/>
        <v>8.4359462918660277</v>
      </c>
      <c r="S26" s="102">
        <f t="shared" si="7"/>
        <v>18.489223588516744</v>
      </c>
      <c r="T26" s="102">
        <f t="shared" si="7"/>
        <v>9.2743596052631556</v>
      </c>
      <c r="U26" s="102">
        <f t="shared" si="7"/>
        <v>9.2148639832535864</v>
      </c>
      <c r="V26" s="102">
        <f t="shared" si="7"/>
        <v>27.182281483253593</v>
      </c>
      <c r="W26" s="102">
        <f t="shared" si="7"/>
        <v>8.4784800000000011</v>
      </c>
      <c r="X26" s="102">
        <f t="shared" si="7"/>
        <v>9.2603689832535885</v>
      </c>
      <c r="Y26" s="102">
        <f t="shared" si="7"/>
        <v>9.4434325000000001</v>
      </c>
      <c r="Z26" s="31">
        <f>AVERAGE(Z6:Z25)</f>
        <v>0.92446117942583739</v>
      </c>
      <c r="AA26" s="31">
        <f t="shared" ref="AA26:AF26" si="8">AVERAGE(AA6:AA25)</f>
        <v>0.92743596052631561</v>
      </c>
      <c r="AB26" s="31">
        <f t="shared" si="8"/>
        <v>0.92148639832535884</v>
      </c>
      <c r="AC26" s="31">
        <f t="shared" si="8"/>
        <v>0.9060760494417861</v>
      </c>
      <c r="AD26" s="31">
        <f t="shared" si="8"/>
        <v>0.84784800000000016</v>
      </c>
      <c r="AE26" s="31">
        <f t="shared" si="8"/>
        <v>0.92603689832535863</v>
      </c>
      <c r="AF26" s="31">
        <f t="shared" si="8"/>
        <v>0.94434324999999997</v>
      </c>
    </row>
  </sheetData>
  <sortState ref="B6:AA25">
    <sortCondition ref="D6:D25"/>
  </sortState>
  <mergeCells count="14">
    <mergeCell ref="A2:A3"/>
    <mergeCell ref="B2:B3"/>
    <mergeCell ref="C2:C3"/>
    <mergeCell ref="D2:D3"/>
    <mergeCell ref="S3:U3"/>
    <mergeCell ref="V3:Y3"/>
    <mergeCell ref="E1:E4"/>
    <mergeCell ref="F1:Y1"/>
    <mergeCell ref="F2:J2"/>
    <mergeCell ref="K2:R2"/>
    <mergeCell ref="S2:U2"/>
    <mergeCell ref="V2:Y2"/>
    <mergeCell ref="F3:J3"/>
    <mergeCell ref="K3:R3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opLeftCell="A28" zoomScale="70" zoomScaleNormal="70" workbookViewId="0">
      <selection activeCell="Z34" sqref="Z34:AF34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2" ht="78.75" customHeight="1" x14ac:dyDescent="0.25">
      <c r="A1" s="128" t="s">
        <v>29</v>
      </c>
      <c r="B1" s="130" t="s">
        <v>28</v>
      </c>
      <c r="C1" s="132" t="s">
        <v>27</v>
      </c>
      <c r="D1" s="132" t="s">
        <v>26</v>
      </c>
      <c r="E1" s="133" t="s">
        <v>31</v>
      </c>
      <c r="F1" s="121" t="s">
        <v>25</v>
      </c>
      <c r="G1" s="121"/>
      <c r="H1" s="121"/>
      <c r="I1" s="121"/>
      <c r="J1" s="121"/>
      <c r="K1" s="121" t="s">
        <v>24</v>
      </c>
      <c r="L1" s="121"/>
      <c r="M1" s="121"/>
      <c r="N1" s="121"/>
      <c r="O1" s="121"/>
      <c r="P1" s="121"/>
      <c r="Q1" s="121"/>
      <c r="R1" s="121"/>
      <c r="S1" s="121" t="s">
        <v>23</v>
      </c>
      <c r="T1" s="121"/>
      <c r="U1" s="121"/>
      <c r="V1" s="121" t="s">
        <v>22</v>
      </c>
      <c r="W1" s="121"/>
      <c r="X1" s="121"/>
      <c r="Y1" s="121"/>
    </row>
    <row r="2" spans="1:32" ht="15.75" customHeight="1" x14ac:dyDescent="0.25">
      <c r="A2" s="129"/>
      <c r="B2" s="131"/>
      <c r="C2" s="132"/>
      <c r="D2" s="132"/>
      <c r="E2" s="143"/>
      <c r="F2" s="122" t="s">
        <v>20</v>
      </c>
      <c r="G2" s="122"/>
      <c r="H2" s="122"/>
      <c r="I2" s="122"/>
      <c r="J2" s="122"/>
      <c r="K2" s="122" t="s">
        <v>20</v>
      </c>
      <c r="L2" s="122"/>
      <c r="M2" s="122"/>
      <c r="N2" s="122"/>
      <c r="O2" s="122"/>
      <c r="P2" s="122"/>
      <c r="Q2" s="122"/>
      <c r="R2" s="122"/>
      <c r="S2" s="122" t="s">
        <v>20</v>
      </c>
      <c r="T2" s="122"/>
      <c r="U2" s="122"/>
      <c r="V2" s="122" t="s">
        <v>20</v>
      </c>
      <c r="W2" s="122"/>
      <c r="X2" s="122"/>
      <c r="Y2" s="122"/>
    </row>
    <row r="3" spans="1:32" ht="409.5" x14ac:dyDescent="0.25">
      <c r="A3" s="7"/>
      <c r="B3" s="6"/>
      <c r="C3" s="5"/>
      <c r="D3" s="5"/>
      <c r="E3" s="144"/>
      <c r="F3" s="9" t="s">
        <v>6</v>
      </c>
      <c r="G3" s="8" t="s">
        <v>19</v>
      </c>
      <c r="H3" s="8" t="s">
        <v>16</v>
      </c>
      <c r="I3" s="8" t="s">
        <v>18</v>
      </c>
      <c r="J3" s="8" t="s">
        <v>17</v>
      </c>
      <c r="K3" s="9" t="s">
        <v>6</v>
      </c>
      <c r="L3" s="8" t="s">
        <v>13</v>
      </c>
      <c r="M3" s="8" t="s">
        <v>10</v>
      </c>
      <c r="N3" s="8" t="s">
        <v>11</v>
      </c>
      <c r="O3" s="8" t="s">
        <v>15</v>
      </c>
      <c r="P3" s="8" t="s">
        <v>12</v>
      </c>
      <c r="Q3" s="8" t="s">
        <v>14</v>
      </c>
      <c r="R3" s="8" t="s">
        <v>9</v>
      </c>
      <c r="S3" s="9" t="s">
        <v>6</v>
      </c>
      <c r="T3" s="8" t="s">
        <v>7</v>
      </c>
      <c r="U3" s="8" t="s">
        <v>8</v>
      </c>
      <c r="V3" s="9" t="s">
        <v>6</v>
      </c>
      <c r="W3" s="8" t="s">
        <v>3</v>
      </c>
      <c r="X3" s="8" t="s">
        <v>4</v>
      </c>
      <c r="Y3" s="8" t="s">
        <v>5</v>
      </c>
    </row>
    <row r="4" spans="1:32" ht="15.75" x14ac:dyDescent="0.25">
      <c r="A4" s="7"/>
      <c r="B4" s="6"/>
      <c r="C4" s="5"/>
      <c r="D4" s="5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32" s="2" customFormat="1" ht="63" x14ac:dyDescent="0.25">
      <c r="A5" s="3">
        <v>1</v>
      </c>
      <c r="B5" s="3" t="s">
        <v>1705</v>
      </c>
      <c r="C5" s="3" t="s">
        <v>1706</v>
      </c>
      <c r="D5" s="3">
        <v>3843003152</v>
      </c>
      <c r="E5" s="61">
        <f>F5+K5+S5+V5</f>
        <v>122.37700000000001</v>
      </c>
      <c r="F5" s="61">
        <f t="shared" ref="F5:F12" si="0">SUM(G5:J5)</f>
        <v>30.8462</v>
      </c>
      <c r="G5" s="61">
        <v>8</v>
      </c>
      <c r="H5" s="61">
        <v>7.8461999999999996</v>
      </c>
      <c r="I5" s="61">
        <v>7.5385</v>
      </c>
      <c r="J5" s="61">
        <v>7.4615</v>
      </c>
      <c r="K5" s="61">
        <f>SUM(L5:R5)</f>
        <v>52.230800000000002</v>
      </c>
      <c r="L5" s="61">
        <v>8</v>
      </c>
      <c r="M5" s="61">
        <v>7.6154000000000002</v>
      </c>
      <c r="N5" s="61">
        <v>7.3076999999999996</v>
      </c>
      <c r="O5" s="61">
        <v>6.8461999999999996</v>
      </c>
      <c r="P5" s="61">
        <v>8</v>
      </c>
      <c r="Q5" s="61">
        <v>7.3076999999999996</v>
      </c>
      <c r="R5" s="61">
        <v>7.1538000000000004</v>
      </c>
      <c r="S5" s="61">
        <f t="shared" ref="S5:S12" si="1">SUM(T5:U5)</f>
        <v>15.4</v>
      </c>
      <c r="T5" s="61">
        <v>7.7</v>
      </c>
      <c r="U5" s="61">
        <v>7.7</v>
      </c>
      <c r="V5" s="61">
        <f t="shared" ref="V5:V12" si="2">SUM(W5:Y5)</f>
        <v>23.9</v>
      </c>
      <c r="W5" s="61">
        <v>8.5</v>
      </c>
      <c r="X5" s="61">
        <v>7.7</v>
      </c>
      <c r="Y5" s="61">
        <v>7.7</v>
      </c>
      <c r="Z5" s="2">
        <f>AVERAGE(AA5:AB5)</f>
        <v>0.77</v>
      </c>
      <c r="AA5" s="2">
        <f>ABS(T5/10)</f>
        <v>0.77</v>
      </c>
      <c r="AB5" s="2">
        <f>ABS(U5/10)</f>
        <v>0.77</v>
      </c>
      <c r="AC5" s="2">
        <f>AVERAGE(AD5:AF5)</f>
        <v>0.79666666666666675</v>
      </c>
      <c r="AD5" s="2">
        <f>ABS(W5/10)</f>
        <v>0.85</v>
      </c>
      <c r="AE5" s="2">
        <f>ABS(X5/10)</f>
        <v>0.77</v>
      </c>
      <c r="AF5" s="2">
        <f>ABS(Y5/10)</f>
        <v>0.77</v>
      </c>
    </row>
    <row r="6" spans="1:32" s="2" customFormat="1" ht="63" x14ac:dyDescent="0.25">
      <c r="A6" s="3">
        <v>2</v>
      </c>
      <c r="B6" s="3" t="s">
        <v>1707</v>
      </c>
      <c r="C6" s="3" t="s">
        <v>1708</v>
      </c>
      <c r="D6" s="3">
        <v>3820006781</v>
      </c>
      <c r="E6" s="61">
        <v>143.25</v>
      </c>
      <c r="F6" s="61">
        <f t="shared" si="0"/>
        <v>40</v>
      </c>
      <c r="G6" s="61">
        <v>10</v>
      </c>
      <c r="H6" s="61">
        <v>10</v>
      </c>
      <c r="I6" s="61">
        <v>10</v>
      </c>
      <c r="J6" s="61">
        <v>10</v>
      </c>
      <c r="K6" s="61">
        <v>53.25</v>
      </c>
      <c r="L6" s="61">
        <v>8.75</v>
      </c>
      <c r="M6" s="61">
        <v>8.8332999999999995</v>
      </c>
      <c r="N6" s="61">
        <v>8.5</v>
      </c>
      <c r="O6" s="61">
        <v>3</v>
      </c>
      <c r="P6" s="61">
        <v>8.5</v>
      </c>
      <c r="Q6" s="61">
        <v>8</v>
      </c>
      <c r="R6" s="61">
        <v>7.6666999999999996</v>
      </c>
      <c r="S6" s="61">
        <f t="shared" si="1"/>
        <v>20</v>
      </c>
      <c r="T6" s="61">
        <v>10</v>
      </c>
      <c r="U6" s="61">
        <v>10</v>
      </c>
      <c r="V6" s="61">
        <f t="shared" si="2"/>
        <v>30</v>
      </c>
      <c r="W6" s="61">
        <v>10</v>
      </c>
      <c r="X6" s="61">
        <v>10</v>
      </c>
      <c r="Y6" s="61">
        <v>10</v>
      </c>
      <c r="Z6" s="2">
        <f t="shared" ref="Z6:Z33" si="3">AVERAGE(AA6:AB6)</f>
        <v>1</v>
      </c>
      <c r="AA6" s="2">
        <f t="shared" ref="AA6:AA33" si="4">ABS(T6/10)</f>
        <v>1</v>
      </c>
      <c r="AB6" s="2">
        <f t="shared" ref="AB6:AB33" si="5">ABS(U6/10)</f>
        <v>1</v>
      </c>
      <c r="AC6" s="2">
        <f t="shared" ref="AC6:AC33" si="6">AVERAGE(AD6:AF6)</f>
        <v>1</v>
      </c>
      <c r="AD6" s="2">
        <f t="shared" ref="AD6:AD33" si="7">ABS(W6/10)</f>
        <v>1</v>
      </c>
      <c r="AE6" s="2">
        <f t="shared" ref="AE6:AE33" si="8">ABS(X6/10)</f>
        <v>1</v>
      </c>
      <c r="AF6" s="2">
        <f t="shared" ref="AF6:AF33" si="9">ABS(Y6/10)</f>
        <v>1</v>
      </c>
    </row>
    <row r="7" spans="1:32" s="2" customFormat="1" ht="63" x14ac:dyDescent="0.25">
      <c r="A7" s="3">
        <v>3</v>
      </c>
      <c r="B7" s="3" t="s">
        <v>1709</v>
      </c>
      <c r="C7" s="3" t="s">
        <v>1710</v>
      </c>
      <c r="D7" s="3">
        <v>3843003064</v>
      </c>
      <c r="E7" s="61">
        <f>F7+K7+S7+V7</f>
        <v>85.9</v>
      </c>
      <c r="F7" s="61">
        <f t="shared" si="0"/>
        <v>19.799999999999997</v>
      </c>
      <c r="G7" s="61">
        <v>4.8</v>
      </c>
      <c r="H7" s="61">
        <v>4.5999999999999996</v>
      </c>
      <c r="I7" s="61">
        <v>4.8</v>
      </c>
      <c r="J7" s="61">
        <v>5.6</v>
      </c>
      <c r="K7" s="61">
        <f>SUM(L7:R7)</f>
        <v>32.1</v>
      </c>
      <c r="L7" s="61">
        <v>4.5</v>
      </c>
      <c r="M7" s="61">
        <v>4.5999999999999996</v>
      </c>
      <c r="N7" s="61">
        <v>5.4</v>
      </c>
      <c r="O7" s="61">
        <v>4.2</v>
      </c>
      <c r="P7" s="61">
        <v>4.4000000000000004</v>
      </c>
      <c r="Q7" s="61">
        <v>5.2</v>
      </c>
      <c r="R7" s="61">
        <v>3.8</v>
      </c>
      <c r="S7" s="61">
        <f t="shared" si="1"/>
        <v>16</v>
      </c>
      <c r="T7" s="61">
        <v>8</v>
      </c>
      <c r="U7" s="61">
        <v>8</v>
      </c>
      <c r="V7" s="61">
        <f t="shared" si="2"/>
        <v>18</v>
      </c>
      <c r="W7" s="61">
        <v>2</v>
      </c>
      <c r="X7" s="61">
        <v>8</v>
      </c>
      <c r="Y7" s="61">
        <v>8</v>
      </c>
      <c r="Z7" s="2">
        <f t="shared" si="3"/>
        <v>0.8</v>
      </c>
      <c r="AA7" s="2">
        <f t="shared" si="4"/>
        <v>0.8</v>
      </c>
      <c r="AB7" s="2">
        <f t="shared" si="5"/>
        <v>0.8</v>
      </c>
      <c r="AC7" s="2">
        <f t="shared" si="6"/>
        <v>0.6</v>
      </c>
      <c r="AD7" s="2">
        <f t="shared" si="7"/>
        <v>0.2</v>
      </c>
      <c r="AE7" s="2">
        <f t="shared" si="8"/>
        <v>0.8</v>
      </c>
      <c r="AF7" s="2">
        <f t="shared" si="9"/>
        <v>0.8</v>
      </c>
    </row>
    <row r="8" spans="1:32" s="16" customFormat="1" ht="78.75" x14ac:dyDescent="0.25">
      <c r="A8" s="3">
        <v>4</v>
      </c>
      <c r="B8" s="19" t="s">
        <v>1711</v>
      </c>
      <c r="C8" s="19" t="s">
        <v>1712</v>
      </c>
      <c r="D8" s="19">
        <v>3843002230</v>
      </c>
      <c r="E8" s="62">
        <v>74</v>
      </c>
      <c r="F8" s="62">
        <f t="shared" si="0"/>
        <v>20</v>
      </c>
      <c r="G8" s="62">
        <v>4</v>
      </c>
      <c r="H8" s="62">
        <v>6</v>
      </c>
      <c r="I8" s="62">
        <v>5</v>
      </c>
      <c r="J8" s="62">
        <v>5</v>
      </c>
      <c r="K8" s="62">
        <v>34</v>
      </c>
      <c r="L8" s="62">
        <v>5</v>
      </c>
      <c r="M8" s="62">
        <v>5</v>
      </c>
      <c r="N8" s="62">
        <v>7</v>
      </c>
      <c r="O8" s="62">
        <v>5</v>
      </c>
      <c r="P8" s="62">
        <v>3</v>
      </c>
      <c r="Q8" s="62">
        <v>5</v>
      </c>
      <c r="R8" s="62">
        <v>4</v>
      </c>
      <c r="S8" s="62">
        <f t="shared" si="1"/>
        <v>10</v>
      </c>
      <c r="T8" s="62">
        <v>10</v>
      </c>
      <c r="U8" s="62">
        <v>0</v>
      </c>
      <c r="V8" s="62">
        <f t="shared" si="2"/>
        <v>10</v>
      </c>
      <c r="W8" s="62">
        <v>0</v>
      </c>
      <c r="X8" s="62">
        <v>10</v>
      </c>
      <c r="Y8" s="62">
        <v>0</v>
      </c>
      <c r="Z8" s="2">
        <f t="shared" si="3"/>
        <v>0.5</v>
      </c>
      <c r="AA8" s="2">
        <f t="shared" si="4"/>
        <v>1</v>
      </c>
      <c r="AB8" s="2">
        <f t="shared" si="5"/>
        <v>0</v>
      </c>
      <c r="AC8" s="2">
        <f t="shared" si="6"/>
        <v>0.33333333333333331</v>
      </c>
      <c r="AD8" s="2">
        <f t="shared" si="7"/>
        <v>0</v>
      </c>
      <c r="AE8" s="2">
        <f t="shared" si="8"/>
        <v>1</v>
      </c>
      <c r="AF8" s="2">
        <f t="shared" si="9"/>
        <v>0</v>
      </c>
    </row>
    <row r="9" spans="1:32" s="16" customFormat="1" ht="78.75" x14ac:dyDescent="0.25">
      <c r="A9" s="3">
        <v>5</v>
      </c>
      <c r="B9" s="19" t="s">
        <v>1713</v>
      </c>
      <c r="C9" s="19" t="s">
        <v>1714</v>
      </c>
      <c r="D9" s="19">
        <v>3843002254</v>
      </c>
      <c r="E9" s="62">
        <f>F9+K9+S9+V9</f>
        <v>127.7907</v>
      </c>
      <c r="F9" s="62">
        <f t="shared" si="0"/>
        <v>29.916699999999999</v>
      </c>
      <c r="G9" s="62">
        <v>7.0713999999999997</v>
      </c>
      <c r="H9" s="62">
        <v>6.9286000000000003</v>
      </c>
      <c r="I9" s="62">
        <v>7.9166999999999996</v>
      </c>
      <c r="J9" s="62">
        <v>8</v>
      </c>
      <c r="K9" s="62">
        <f>SUM(L9:R9)</f>
        <v>52.273999999999994</v>
      </c>
      <c r="L9" s="62">
        <v>7.1310000000000002</v>
      </c>
      <c r="M9" s="62">
        <v>7.4881000000000002</v>
      </c>
      <c r="N9" s="62">
        <v>7.5</v>
      </c>
      <c r="O9" s="62">
        <v>7.3810000000000002</v>
      </c>
      <c r="P9" s="62">
        <v>7.4286000000000003</v>
      </c>
      <c r="Q9" s="62">
        <v>7.8929</v>
      </c>
      <c r="R9" s="62">
        <v>7.4523999999999999</v>
      </c>
      <c r="S9" s="62">
        <f t="shared" si="1"/>
        <v>18.7</v>
      </c>
      <c r="T9" s="62">
        <v>9.5</v>
      </c>
      <c r="U9" s="62">
        <v>9.1999999999999993</v>
      </c>
      <c r="V9" s="62">
        <f t="shared" si="2"/>
        <v>26.900000000000002</v>
      </c>
      <c r="W9" s="62">
        <v>8.3000000000000007</v>
      </c>
      <c r="X9" s="62">
        <v>9.4</v>
      </c>
      <c r="Y9" s="62">
        <v>9.1999999999999993</v>
      </c>
      <c r="Z9" s="2">
        <f t="shared" si="3"/>
        <v>0.93499999999999994</v>
      </c>
      <c r="AA9" s="2">
        <f t="shared" si="4"/>
        <v>0.95</v>
      </c>
      <c r="AB9" s="2">
        <f t="shared" si="5"/>
        <v>0.91999999999999993</v>
      </c>
      <c r="AC9" s="2">
        <f t="shared" si="6"/>
        <v>0.89666666666666661</v>
      </c>
      <c r="AD9" s="2">
        <f t="shared" si="7"/>
        <v>0.83000000000000007</v>
      </c>
      <c r="AE9" s="2">
        <f t="shared" si="8"/>
        <v>0.94000000000000006</v>
      </c>
      <c r="AF9" s="2">
        <f t="shared" si="9"/>
        <v>0.91999999999999993</v>
      </c>
    </row>
    <row r="10" spans="1:32" s="16" customFormat="1" ht="78.75" x14ac:dyDescent="0.25">
      <c r="A10" s="3">
        <v>6</v>
      </c>
      <c r="B10" s="19" t="s">
        <v>1715</v>
      </c>
      <c r="C10" s="19" t="s">
        <v>1716</v>
      </c>
      <c r="D10" s="19">
        <v>3843002293</v>
      </c>
      <c r="E10" s="62">
        <v>130.31086721854305</v>
      </c>
      <c r="F10" s="62">
        <f t="shared" si="0"/>
        <v>30.3871</v>
      </c>
      <c r="G10" s="62">
        <v>7.3864999999999998</v>
      </c>
      <c r="H10" s="62">
        <v>7.7423000000000002</v>
      </c>
      <c r="I10" s="62">
        <v>7.5583</v>
      </c>
      <c r="J10" s="62">
        <v>7.7</v>
      </c>
      <c r="K10" s="62">
        <v>53.000150000000005</v>
      </c>
      <c r="L10" s="62">
        <v>7.5828500000000005</v>
      </c>
      <c r="M10" s="62">
        <v>7.8465999999999996</v>
      </c>
      <c r="N10" s="62">
        <v>7.6074000000000002</v>
      </c>
      <c r="O10" s="62">
        <v>7.6626000000000003</v>
      </c>
      <c r="P10" s="62">
        <v>7.9386999999999999</v>
      </c>
      <c r="Q10" s="62">
        <v>7.1043000000000003</v>
      </c>
      <c r="R10" s="62">
        <v>7.2576999999999998</v>
      </c>
      <c r="S10" s="62">
        <f t="shared" si="1"/>
        <v>18.675496688741724</v>
      </c>
      <c r="T10" s="62">
        <v>9.4039735099337758</v>
      </c>
      <c r="U10" s="62">
        <v>9.2715231788079464</v>
      </c>
      <c r="V10" s="62">
        <f t="shared" si="2"/>
        <v>28.211920529801326</v>
      </c>
      <c r="W10" s="62">
        <v>9.2052980132450344</v>
      </c>
      <c r="X10" s="62">
        <v>9.5364238410596016</v>
      </c>
      <c r="Y10" s="62">
        <v>9.4701986754966878</v>
      </c>
      <c r="Z10" s="2">
        <f t="shared" si="3"/>
        <v>0.9337748344370862</v>
      </c>
      <c r="AA10" s="2">
        <f t="shared" si="4"/>
        <v>0.94039735099337762</v>
      </c>
      <c r="AB10" s="2">
        <f t="shared" si="5"/>
        <v>0.92715231788079466</v>
      </c>
      <c r="AC10" s="2">
        <f t="shared" si="6"/>
        <v>0.9403973509933774</v>
      </c>
      <c r="AD10" s="2">
        <f t="shared" si="7"/>
        <v>0.92052980132450346</v>
      </c>
      <c r="AE10" s="2">
        <f t="shared" si="8"/>
        <v>0.95364238410596014</v>
      </c>
      <c r="AF10" s="2">
        <f t="shared" si="9"/>
        <v>0.94701986754966883</v>
      </c>
    </row>
    <row r="11" spans="1:32" s="16" customFormat="1" ht="78.75" x14ac:dyDescent="0.25">
      <c r="A11" s="3">
        <v>7</v>
      </c>
      <c r="B11" s="19" t="s">
        <v>1717</v>
      </c>
      <c r="C11" s="19" t="s">
        <v>1718</v>
      </c>
      <c r="D11" s="19">
        <v>3843002303</v>
      </c>
      <c r="E11" s="62">
        <v>144.58465000000001</v>
      </c>
      <c r="F11" s="62">
        <f t="shared" si="0"/>
        <v>36.923100000000005</v>
      </c>
      <c r="G11" s="62">
        <v>9.4230999999999998</v>
      </c>
      <c r="H11" s="62">
        <v>9.1922999999999995</v>
      </c>
      <c r="I11" s="62">
        <v>9.3077000000000005</v>
      </c>
      <c r="J11" s="62">
        <v>9</v>
      </c>
      <c r="K11" s="62">
        <v>58.423050000000003</v>
      </c>
      <c r="L11" s="62">
        <v>8.0384499999999992</v>
      </c>
      <c r="M11" s="62">
        <v>8.8846000000000007</v>
      </c>
      <c r="N11" s="62">
        <v>8.5385000000000009</v>
      </c>
      <c r="O11" s="62">
        <v>7.8076999999999996</v>
      </c>
      <c r="P11" s="62">
        <v>9.1538000000000004</v>
      </c>
      <c r="Q11" s="62">
        <v>8.1538000000000004</v>
      </c>
      <c r="R11" s="62">
        <v>7.8461999999999996</v>
      </c>
      <c r="S11" s="62">
        <f t="shared" si="1"/>
        <v>20</v>
      </c>
      <c r="T11" s="62">
        <v>10</v>
      </c>
      <c r="U11" s="62">
        <v>10</v>
      </c>
      <c r="V11" s="62">
        <f t="shared" si="2"/>
        <v>29.200000000000003</v>
      </c>
      <c r="W11" s="62">
        <v>9.2000000000000011</v>
      </c>
      <c r="X11" s="62">
        <v>10</v>
      </c>
      <c r="Y11" s="62">
        <v>10</v>
      </c>
      <c r="Z11" s="2">
        <f t="shared" si="3"/>
        <v>1</v>
      </c>
      <c r="AA11" s="2">
        <f t="shared" si="4"/>
        <v>1</v>
      </c>
      <c r="AB11" s="2">
        <f t="shared" si="5"/>
        <v>1</v>
      </c>
      <c r="AC11" s="2">
        <f t="shared" si="6"/>
        <v>0.97333333333333327</v>
      </c>
      <c r="AD11" s="2">
        <f t="shared" si="7"/>
        <v>0.92000000000000015</v>
      </c>
      <c r="AE11" s="2">
        <f t="shared" si="8"/>
        <v>1</v>
      </c>
      <c r="AF11" s="2">
        <f t="shared" si="9"/>
        <v>1</v>
      </c>
    </row>
    <row r="12" spans="1:32" s="16" customFormat="1" ht="78.75" x14ac:dyDescent="0.25">
      <c r="A12" s="3">
        <v>8</v>
      </c>
      <c r="B12" s="19" t="s">
        <v>1719</v>
      </c>
      <c r="C12" s="19" t="s">
        <v>1720</v>
      </c>
      <c r="D12" s="19">
        <v>3843002350</v>
      </c>
      <c r="E12" s="62">
        <f>F12+K12+S12+V12</f>
        <v>143.7286</v>
      </c>
      <c r="F12" s="62">
        <f t="shared" si="0"/>
        <v>35.412700000000001</v>
      </c>
      <c r="G12" s="62">
        <v>8.5873000000000008</v>
      </c>
      <c r="H12" s="62">
        <v>8.7619000000000007</v>
      </c>
      <c r="I12" s="62">
        <v>9.1586999999999996</v>
      </c>
      <c r="J12" s="62">
        <v>8.9047999999999998</v>
      </c>
      <c r="K12" s="62">
        <f>SUM(L12:R12)</f>
        <v>60.015900000000002</v>
      </c>
      <c r="L12" s="62">
        <v>8.4126999999999992</v>
      </c>
      <c r="M12" s="62">
        <v>8.6983999999999995</v>
      </c>
      <c r="N12" s="62">
        <v>8.6824999999999992</v>
      </c>
      <c r="O12" s="62">
        <v>8.0159000000000002</v>
      </c>
      <c r="P12" s="62">
        <v>9.3175000000000008</v>
      </c>
      <c r="Q12" s="62">
        <v>8.5396999999999998</v>
      </c>
      <c r="R12" s="62">
        <v>8.3491999999999997</v>
      </c>
      <c r="S12" s="62">
        <f t="shared" si="1"/>
        <v>19.5</v>
      </c>
      <c r="T12" s="62">
        <v>9.6999999999999993</v>
      </c>
      <c r="U12" s="62">
        <v>9.8000000000000007</v>
      </c>
      <c r="V12" s="62">
        <f t="shared" si="2"/>
        <v>28.8</v>
      </c>
      <c r="W12" s="62">
        <v>9.1999999999999993</v>
      </c>
      <c r="X12" s="62">
        <v>9.8000000000000007</v>
      </c>
      <c r="Y12" s="62">
        <v>9.8000000000000007</v>
      </c>
      <c r="Z12" s="2">
        <f t="shared" si="3"/>
        <v>0.97500000000000009</v>
      </c>
      <c r="AA12" s="2">
        <f t="shared" si="4"/>
        <v>0.97</v>
      </c>
      <c r="AB12" s="2">
        <f t="shared" si="5"/>
        <v>0.98000000000000009</v>
      </c>
      <c r="AC12" s="2">
        <f t="shared" si="6"/>
        <v>0.96</v>
      </c>
      <c r="AD12" s="2">
        <f t="shared" si="7"/>
        <v>0.91999999999999993</v>
      </c>
      <c r="AE12" s="2">
        <f t="shared" si="8"/>
        <v>0.98000000000000009</v>
      </c>
      <c r="AF12" s="2">
        <f t="shared" si="9"/>
        <v>0.98000000000000009</v>
      </c>
    </row>
    <row r="13" spans="1:32" s="20" customFormat="1" ht="47.25" x14ac:dyDescent="0.25">
      <c r="A13" s="3">
        <v>9</v>
      </c>
      <c r="B13" s="22" t="s">
        <v>1721</v>
      </c>
      <c r="C13" s="22" t="s">
        <v>1722</v>
      </c>
      <c r="D13" s="22">
        <v>3820012626</v>
      </c>
      <c r="E13" s="78">
        <f>F13+K13+S13+V13</f>
        <v>122.9881</v>
      </c>
      <c r="F13" s="78">
        <f>SUM(G13:J13)</f>
        <v>33.855900000000005</v>
      </c>
      <c r="G13" s="78">
        <v>8.3559000000000001</v>
      </c>
      <c r="H13" s="78">
        <v>7.8051000000000004</v>
      </c>
      <c r="I13" s="78">
        <v>8.9406999999999996</v>
      </c>
      <c r="J13" s="78">
        <v>8.7542000000000009</v>
      </c>
      <c r="K13" s="78">
        <f>SUM(L13:R13)</f>
        <v>48.032200000000003</v>
      </c>
      <c r="L13" s="78">
        <v>7.1</v>
      </c>
      <c r="M13" s="78">
        <v>6.6185999999999998</v>
      </c>
      <c r="N13" s="78">
        <v>6.6356000000000002</v>
      </c>
      <c r="O13" s="78">
        <v>6.5084999999999997</v>
      </c>
      <c r="P13" s="78">
        <v>8.7542000000000009</v>
      </c>
      <c r="Q13" s="78">
        <v>6.7797000000000001</v>
      </c>
      <c r="R13" s="78">
        <v>5.6356000000000002</v>
      </c>
      <c r="S13" s="78">
        <f>SUM(T13:U13)</f>
        <v>17.2</v>
      </c>
      <c r="T13" s="78">
        <v>8</v>
      </c>
      <c r="U13" s="78">
        <v>9.1999999999999993</v>
      </c>
      <c r="V13" s="78">
        <f>SUM(W13:Y13)</f>
        <v>23.9</v>
      </c>
      <c r="W13" s="78">
        <v>5.9</v>
      </c>
      <c r="X13" s="78">
        <v>9</v>
      </c>
      <c r="Y13" s="78">
        <v>9</v>
      </c>
      <c r="Z13" s="2">
        <f t="shared" si="3"/>
        <v>0.86</v>
      </c>
      <c r="AA13" s="2">
        <f t="shared" si="4"/>
        <v>0.8</v>
      </c>
      <c r="AB13" s="2">
        <f t="shared" si="5"/>
        <v>0.91999999999999993</v>
      </c>
      <c r="AC13" s="2">
        <f t="shared" si="6"/>
        <v>0.79666666666666675</v>
      </c>
      <c r="AD13" s="2">
        <f t="shared" si="7"/>
        <v>0.59000000000000008</v>
      </c>
      <c r="AE13" s="2">
        <f t="shared" si="8"/>
        <v>0.9</v>
      </c>
      <c r="AF13" s="2">
        <f t="shared" si="9"/>
        <v>0.9</v>
      </c>
    </row>
    <row r="14" spans="1:32" s="2" customFormat="1" ht="63" x14ac:dyDescent="0.25">
      <c r="A14" s="3">
        <v>10</v>
      </c>
      <c r="B14" s="3" t="s">
        <v>1723</v>
      </c>
      <c r="C14" s="3" t="s">
        <v>1724</v>
      </c>
      <c r="D14" s="3">
        <v>3843003184</v>
      </c>
      <c r="E14" s="61">
        <f>F14+K14+S14+V14</f>
        <v>107.62730000000001</v>
      </c>
      <c r="F14" s="61">
        <f t="shared" ref="F14:F33" si="10">SUM(G14:J14)</f>
        <v>27.681799999999999</v>
      </c>
      <c r="G14" s="61">
        <v>6.9545000000000003</v>
      </c>
      <c r="H14" s="61">
        <v>7.0454999999999997</v>
      </c>
      <c r="I14" s="61">
        <v>6.7727000000000004</v>
      </c>
      <c r="J14" s="61">
        <v>6.9090999999999996</v>
      </c>
      <c r="K14" s="61">
        <f>SUM(L14:R14)</f>
        <v>41.945500000000003</v>
      </c>
      <c r="L14" s="61">
        <v>5.9</v>
      </c>
      <c r="M14" s="61">
        <v>6</v>
      </c>
      <c r="N14" s="61">
        <v>6.2272999999999996</v>
      </c>
      <c r="O14" s="61">
        <v>5.1364000000000001</v>
      </c>
      <c r="P14" s="61">
        <v>7.0454999999999997</v>
      </c>
      <c r="Q14" s="61">
        <v>5.3635999999999999</v>
      </c>
      <c r="R14" s="61">
        <v>6.2727000000000004</v>
      </c>
      <c r="S14" s="61">
        <f t="shared" ref="S14:S33" si="11">SUM(T14:U14)</f>
        <v>17.2</v>
      </c>
      <c r="T14" s="61">
        <v>8.6</v>
      </c>
      <c r="U14" s="61">
        <v>8.6</v>
      </c>
      <c r="V14" s="61">
        <f t="shared" ref="V14:V33" si="12">SUM(W14:Y14)</f>
        <v>20.799999999999997</v>
      </c>
      <c r="W14" s="61">
        <v>3.6</v>
      </c>
      <c r="X14" s="61">
        <v>8.6</v>
      </c>
      <c r="Y14" s="61">
        <v>8.6</v>
      </c>
      <c r="Z14" s="2">
        <f t="shared" si="3"/>
        <v>0.86</v>
      </c>
      <c r="AA14" s="2">
        <f t="shared" si="4"/>
        <v>0.86</v>
      </c>
      <c r="AB14" s="2">
        <f t="shared" si="5"/>
        <v>0.86</v>
      </c>
      <c r="AC14" s="2">
        <f t="shared" si="6"/>
        <v>0.69333333333333336</v>
      </c>
      <c r="AD14" s="2">
        <f t="shared" si="7"/>
        <v>0.36</v>
      </c>
      <c r="AE14" s="2">
        <f t="shared" si="8"/>
        <v>0.86</v>
      </c>
      <c r="AF14" s="2">
        <f t="shared" si="9"/>
        <v>0.86</v>
      </c>
    </row>
    <row r="15" spans="1:32" s="2" customFormat="1" ht="63" x14ac:dyDescent="0.25">
      <c r="A15" s="3">
        <v>11</v>
      </c>
      <c r="B15" s="3" t="s">
        <v>1725</v>
      </c>
      <c r="C15" s="3" t="s">
        <v>1726</v>
      </c>
      <c r="D15" s="3">
        <v>3843002864</v>
      </c>
      <c r="E15" s="61">
        <v>109.5</v>
      </c>
      <c r="F15" s="61">
        <f t="shared" si="10"/>
        <v>26</v>
      </c>
      <c r="G15" s="61">
        <v>6</v>
      </c>
      <c r="H15" s="61">
        <v>7</v>
      </c>
      <c r="I15" s="61">
        <v>6.5</v>
      </c>
      <c r="J15" s="61">
        <v>6.5</v>
      </c>
      <c r="K15" s="61">
        <v>33.5</v>
      </c>
      <c r="L15" s="61">
        <v>5.5</v>
      </c>
      <c r="M15" s="61">
        <v>6.5</v>
      </c>
      <c r="N15" s="61">
        <v>6</v>
      </c>
      <c r="O15" s="61">
        <v>4</v>
      </c>
      <c r="P15" s="61">
        <v>4.5</v>
      </c>
      <c r="Q15" s="61">
        <v>3</v>
      </c>
      <c r="R15" s="61">
        <v>4</v>
      </c>
      <c r="S15" s="61">
        <f t="shared" si="11"/>
        <v>20</v>
      </c>
      <c r="T15" s="61">
        <v>10</v>
      </c>
      <c r="U15" s="61">
        <v>10</v>
      </c>
      <c r="V15" s="61">
        <f t="shared" si="12"/>
        <v>30</v>
      </c>
      <c r="W15" s="61">
        <v>10</v>
      </c>
      <c r="X15" s="61">
        <v>10</v>
      </c>
      <c r="Y15" s="61">
        <v>10</v>
      </c>
      <c r="Z15" s="2">
        <f t="shared" si="3"/>
        <v>1</v>
      </c>
      <c r="AA15" s="2">
        <f t="shared" si="4"/>
        <v>1</v>
      </c>
      <c r="AB15" s="2">
        <f t="shared" si="5"/>
        <v>1</v>
      </c>
      <c r="AC15" s="2">
        <f t="shared" si="6"/>
        <v>1</v>
      </c>
      <c r="AD15" s="2">
        <f t="shared" si="7"/>
        <v>1</v>
      </c>
      <c r="AE15" s="2">
        <f t="shared" si="8"/>
        <v>1</v>
      </c>
      <c r="AF15" s="2">
        <f t="shared" si="9"/>
        <v>1</v>
      </c>
    </row>
    <row r="16" spans="1:32" s="2" customFormat="1" ht="63" x14ac:dyDescent="0.25">
      <c r="A16" s="3">
        <v>12</v>
      </c>
      <c r="B16" s="3" t="s">
        <v>1727</v>
      </c>
      <c r="C16" s="3" t="s">
        <v>1728</v>
      </c>
      <c r="D16" s="3">
        <v>3843002896</v>
      </c>
      <c r="E16" s="61">
        <v>131.63165526315788</v>
      </c>
      <c r="F16" s="61">
        <f t="shared" si="10"/>
        <v>35.163199999999996</v>
      </c>
      <c r="G16" s="61">
        <v>9.1578999999999997</v>
      </c>
      <c r="H16" s="61">
        <v>8.9474</v>
      </c>
      <c r="I16" s="61">
        <v>9.1578999999999997</v>
      </c>
      <c r="J16" s="61">
        <v>7.9</v>
      </c>
      <c r="K16" s="61">
        <v>49.578949999999999</v>
      </c>
      <c r="L16" s="61">
        <v>7.3684500000000002</v>
      </c>
      <c r="M16" s="61">
        <v>8.0526</v>
      </c>
      <c r="N16" s="61">
        <v>7.9474</v>
      </c>
      <c r="O16" s="61">
        <v>4.6841999999999997</v>
      </c>
      <c r="P16" s="61">
        <v>7.6841999999999997</v>
      </c>
      <c r="Q16" s="61">
        <v>7.2632000000000003</v>
      </c>
      <c r="R16" s="61">
        <v>6.5789</v>
      </c>
      <c r="S16" s="61">
        <f t="shared" si="11"/>
        <v>20</v>
      </c>
      <c r="T16" s="61">
        <v>10</v>
      </c>
      <c r="U16" s="61">
        <v>10</v>
      </c>
      <c r="V16" s="61">
        <f t="shared" si="12"/>
        <v>26.842105263157897</v>
      </c>
      <c r="W16" s="61">
        <v>7.8947368421052637</v>
      </c>
      <c r="X16" s="61">
        <v>8.9473684210526319</v>
      </c>
      <c r="Y16" s="61">
        <v>10</v>
      </c>
      <c r="Z16" s="2">
        <f t="shared" si="3"/>
        <v>1</v>
      </c>
      <c r="AA16" s="2">
        <f t="shared" si="4"/>
        <v>1</v>
      </c>
      <c r="AB16" s="2">
        <f t="shared" si="5"/>
        <v>1</v>
      </c>
      <c r="AC16" s="2">
        <f t="shared" si="6"/>
        <v>0.89473684210526316</v>
      </c>
      <c r="AD16" s="2">
        <f t="shared" si="7"/>
        <v>0.78947368421052633</v>
      </c>
      <c r="AE16" s="2">
        <f t="shared" si="8"/>
        <v>0.89473684210526316</v>
      </c>
      <c r="AF16" s="2">
        <f t="shared" si="9"/>
        <v>1</v>
      </c>
    </row>
    <row r="17" spans="1:32" s="2" customFormat="1" ht="63" x14ac:dyDescent="0.25">
      <c r="A17" s="3">
        <v>13</v>
      </c>
      <c r="B17" s="3" t="s">
        <v>1729</v>
      </c>
      <c r="C17" s="3" t="s">
        <v>1730</v>
      </c>
      <c r="D17" s="3">
        <v>3843003554</v>
      </c>
      <c r="E17" s="61">
        <v>91</v>
      </c>
      <c r="F17" s="61">
        <f t="shared" si="10"/>
        <v>27</v>
      </c>
      <c r="G17" s="61">
        <v>7</v>
      </c>
      <c r="H17" s="61">
        <v>6</v>
      </c>
      <c r="I17" s="61">
        <v>6</v>
      </c>
      <c r="J17" s="61">
        <v>8</v>
      </c>
      <c r="K17" s="61">
        <v>24</v>
      </c>
      <c r="L17" s="61">
        <v>4</v>
      </c>
      <c r="M17" s="61">
        <v>6</v>
      </c>
      <c r="N17" s="61">
        <v>5</v>
      </c>
      <c r="O17" s="61">
        <v>0</v>
      </c>
      <c r="P17" s="61">
        <v>6</v>
      </c>
      <c r="Q17" s="61">
        <v>3</v>
      </c>
      <c r="R17" s="61">
        <v>0</v>
      </c>
      <c r="S17" s="61">
        <f t="shared" si="11"/>
        <v>20</v>
      </c>
      <c r="T17" s="61">
        <v>10</v>
      </c>
      <c r="U17" s="61">
        <v>10</v>
      </c>
      <c r="V17" s="61">
        <f t="shared" si="12"/>
        <v>20</v>
      </c>
      <c r="W17" s="61">
        <v>0</v>
      </c>
      <c r="X17" s="61">
        <v>10</v>
      </c>
      <c r="Y17" s="61">
        <v>10</v>
      </c>
      <c r="Z17" s="2">
        <f t="shared" si="3"/>
        <v>1</v>
      </c>
      <c r="AA17" s="2">
        <f t="shared" si="4"/>
        <v>1</v>
      </c>
      <c r="AB17" s="2">
        <f t="shared" si="5"/>
        <v>1</v>
      </c>
      <c r="AC17" s="2">
        <f t="shared" si="6"/>
        <v>0.66666666666666663</v>
      </c>
      <c r="AD17" s="2">
        <f t="shared" si="7"/>
        <v>0</v>
      </c>
      <c r="AE17" s="2">
        <f t="shared" si="8"/>
        <v>1</v>
      </c>
      <c r="AF17" s="2">
        <f t="shared" si="9"/>
        <v>1</v>
      </c>
    </row>
    <row r="18" spans="1:32" s="2" customFormat="1" ht="63" x14ac:dyDescent="0.25">
      <c r="A18" s="3">
        <v>14</v>
      </c>
      <c r="B18" s="3" t="s">
        <v>1731</v>
      </c>
      <c r="C18" s="3" t="s">
        <v>1732</v>
      </c>
      <c r="D18" s="3">
        <v>3843003120</v>
      </c>
      <c r="E18" s="61">
        <v>138</v>
      </c>
      <c r="F18" s="61">
        <f t="shared" si="10"/>
        <v>34</v>
      </c>
      <c r="G18" s="61">
        <v>7</v>
      </c>
      <c r="H18" s="61">
        <v>9</v>
      </c>
      <c r="I18" s="61">
        <v>10</v>
      </c>
      <c r="J18" s="61">
        <v>8</v>
      </c>
      <c r="K18" s="61">
        <v>54</v>
      </c>
      <c r="L18" s="61">
        <v>8</v>
      </c>
      <c r="M18" s="61">
        <v>8</v>
      </c>
      <c r="N18" s="61">
        <v>9</v>
      </c>
      <c r="O18" s="61">
        <v>8</v>
      </c>
      <c r="P18" s="61">
        <v>6</v>
      </c>
      <c r="Q18" s="61">
        <v>7</v>
      </c>
      <c r="R18" s="61">
        <v>8</v>
      </c>
      <c r="S18" s="61">
        <f t="shared" si="11"/>
        <v>20</v>
      </c>
      <c r="T18" s="61">
        <v>10</v>
      </c>
      <c r="U18" s="61">
        <v>10</v>
      </c>
      <c r="V18" s="61">
        <f t="shared" si="12"/>
        <v>30</v>
      </c>
      <c r="W18" s="61">
        <v>10</v>
      </c>
      <c r="X18" s="61">
        <v>10</v>
      </c>
      <c r="Y18" s="61">
        <v>10</v>
      </c>
      <c r="Z18" s="2">
        <f t="shared" si="3"/>
        <v>1</v>
      </c>
      <c r="AA18" s="2">
        <f t="shared" si="4"/>
        <v>1</v>
      </c>
      <c r="AB18" s="2">
        <f t="shared" si="5"/>
        <v>1</v>
      </c>
      <c r="AC18" s="2">
        <f t="shared" si="6"/>
        <v>1</v>
      </c>
      <c r="AD18" s="2">
        <f t="shared" si="7"/>
        <v>1</v>
      </c>
      <c r="AE18" s="2">
        <f t="shared" si="8"/>
        <v>1</v>
      </c>
      <c r="AF18" s="2">
        <f t="shared" si="9"/>
        <v>1</v>
      </c>
    </row>
    <row r="19" spans="1:32" s="2" customFormat="1" ht="78.75" x14ac:dyDescent="0.25">
      <c r="A19" s="3">
        <v>15</v>
      </c>
      <c r="B19" s="3" t="s">
        <v>1733</v>
      </c>
      <c r="C19" s="3" t="s">
        <v>1734</v>
      </c>
      <c r="D19" s="3">
        <v>3843003508</v>
      </c>
      <c r="E19" s="61">
        <v>109.5</v>
      </c>
      <c r="F19" s="61">
        <f t="shared" si="10"/>
        <v>31.5</v>
      </c>
      <c r="G19" s="61">
        <v>8.125</v>
      </c>
      <c r="H19" s="61">
        <v>7.5</v>
      </c>
      <c r="I19" s="61">
        <v>8.375</v>
      </c>
      <c r="J19" s="61">
        <v>7.5</v>
      </c>
      <c r="K19" s="61">
        <v>43</v>
      </c>
      <c r="L19" s="61">
        <v>5.25</v>
      </c>
      <c r="M19" s="61">
        <v>6.875</v>
      </c>
      <c r="N19" s="61">
        <v>7.375</v>
      </c>
      <c r="O19" s="61">
        <v>3</v>
      </c>
      <c r="P19" s="61">
        <v>8.5</v>
      </c>
      <c r="Q19" s="61">
        <v>7.125</v>
      </c>
      <c r="R19" s="61">
        <v>4.875</v>
      </c>
      <c r="S19" s="61">
        <f t="shared" si="11"/>
        <v>15</v>
      </c>
      <c r="T19" s="61">
        <v>7.5</v>
      </c>
      <c r="U19" s="61">
        <v>7.5</v>
      </c>
      <c r="V19" s="61">
        <f t="shared" si="12"/>
        <v>20</v>
      </c>
      <c r="W19" s="61">
        <v>2.5</v>
      </c>
      <c r="X19" s="61">
        <v>8.75</v>
      </c>
      <c r="Y19" s="61">
        <v>8.75</v>
      </c>
      <c r="Z19" s="2">
        <f t="shared" si="3"/>
        <v>0.75</v>
      </c>
      <c r="AA19" s="2">
        <f t="shared" si="4"/>
        <v>0.75</v>
      </c>
      <c r="AB19" s="2">
        <f t="shared" si="5"/>
        <v>0.75</v>
      </c>
      <c r="AC19" s="2">
        <f t="shared" si="6"/>
        <v>0.66666666666666663</v>
      </c>
      <c r="AD19" s="2">
        <f t="shared" si="7"/>
        <v>0.25</v>
      </c>
      <c r="AE19" s="2">
        <f t="shared" si="8"/>
        <v>0.875</v>
      </c>
      <c r="AF19" s="2">
        <f t="shared" si="9"/>
        <v>0.875</v>
      </c>
    </row>
    <row r="20" spans="1:32" s="2" customFormat="1" ht="63" x14ac:dyDescent="0.25">
      <c r="A20" s="3">
        <v>16</v>
      </c>
      <c r="B20" s="3" t="s">
        <v>1735</v>
      </c>
      <c r="C20" s="3" t="s">
        <v>1736</v>
      </c>
      <c r="D20" s="3">
        <v>3843002720</v>
      </c>
      <c r="E20" s="61">
        <v>149.91666666666666</v>
      </c>
      <c r="F20" s="61">
        <f t="shared" si="10"/>
        <v>39</v>
      </c>
      <c r="G20" s="61">
        <v>9.5</v>
      </c>
      <c r="H20" s="61">
        <v>9.5</v>
      </c>
      <c r="I20" s="61">
        <v>10</v>
      </c>
      <c r="J20" s="61">
        <v>10</v>
      </c>
      <c r="K20" s="61">
        <v>64.25</v>
      </c>
      <c r="L20" s="61">
        <v>8</v>
      </c>
      <c r="M20" s="61">
        <v>9</v>
      </c>
      <c r="N20" s="61">
        <v>10</v>
      </c>
      <c r="O20" s="61">
        <v>8.25</v>
      </c>
      <c r="P20" s="61">
        <v>10</v>
      </c>
      <c r="Q20" s="61">
        <v>9.5</v>
      </c>
      <c r="R20" s="61">
        <v>9.5</v>
      </c>
      <c r="S20" s="61">
        <f t="shared" si="11"/>
        <v>20</v>
      </c>
      <c r="T20" s="61">
        <v>10</v>
      </c>
      <c r="U20" s="61">
        <v>10</v>
      </c>
      <c r="V20" s="61">
        <f t="shared" si="12"/>
        <v>26.666666666666664</v>
      </c>
      <c r="W20" s="61">
        <v>6.6666666666666661</v>
      </c>
      <c r="X20" s="61">
        <v>10</v>
      </c>
      <c r="Y20" s="61">
        <v>10</v>
      </c>
      <c r="Z20" s="2">
        <f t="shared" si="3"/>
        <v>1</v>
      </c>
      <c r="AA20" s="2">
        <f t="shared" si="4"/>
        <v>1</v>
      </c>
      <c r="AB20" s="2">
        <f t="shared" si="5"/>
        <v>1</v>
      </c>
      <c r="AC20" s="2">
        <f t="shared" si="6"/>
        <v>0.88888888888888884</v>
      </c>
      <c r="AD20" s="2">
        <f t="shared" si="7"/>
        <v>0.66666666666666663</v>
      </c>
      <c r="AE20" s="2">
        <f t="shared" si="8"/>
        <v>1</v>
      </c>
      <c r="AF20" s="2">
        <f t="shared" si="9"/>
        <v>1</v>
      </c>
    </row>
    <row r="21" spans="1:32" s="2" customFormat="1" ht="63" x14ac:dyDescent="0.25">
      <c r="A21" s="3">
        <v>17</v>
      </c>
      <c r="B21" s="3" t="s">
        <v>1737</v>
      </c>
      <c r="C21" s="3" t="s">
        <v>1738</v>
      </c>
      <c r="D21" s="3">
        <v>3843002776</v>
      </c>
      <c r="E21" s="61">
        <v>144.16669999999999</v>
      </c>
      <c r="F21" s="61">
        <f t="shared" si="10"/>
        <v>40</v>
      </c>
      <c r="G21" s="61">
        <v>10</v>
      </c>
      <c r="H21" s="61">
        <v>10</v>
      </c>
      <c r="I21" s="61">
        <v>10</v>
      </c>
      <c r="J21" s="61">
        <v>10</v>
      </c>
      <c r="K21" s="61">
        <v>54.166699999999999</v>
      </c>
      <c r="L21" s="61">
        <v>8.1667000000000005</v>
      </c>
      <c r="M21" s="61">
        <v>10</v>
      </c>
      <c r="N21" s="61">
        <v>10</v>
      </c>
      <c r="O21" s="61">
        <v>2.6667000000000001</v>
      </c>
      <c r="P21" s="61">
        <v>9.6667000000000005</v>
      </c>
      <c r="Q21" s="61">
        <v>9.3332999999999995</v>
      </c>
      <c r="R21" s="61">
        <v>4.3333000000000004</v>
      </c>
      <c r="S21" s="61">
        <f t="shared" si="11"/>
        <v>20</v>
      </c>
      <c r="T21" s="61">
        <v>10</v>
      </c>
      <c r="U21" s="61">
        <v>10</v>
      </c>
      <c r="V21" s="61">
        <f t="shared" si="12"/>
        <v>30</v>
      </c>
      <c r="W21" s="61">
        <v>10</v>
      </c>
      <c r="X21" s="61">
        <v>10</v>
      </c>
      <c r="Y21" s="61">
        <v>10</v>
      </c>
      <c r="Z21" s="2">
        <f t="shared" si="3"/>
        <v>1</v>
      </c>
      <c r="AA21" s="2">
        <f t="shared" si="4"/>
        <v>1</v>
      </c>
      <c r="AB21" s="2">
        <f t="shared" si="5"/>
        <v>1</v>
      </c>
      <c r="AC21" s="2">
        <f t="shared" si="6"/>
        <v>1</v>
      </c>
      <c r="AD21" s="2">
        <f t="shared" si="7"/>
        <v>1</v>
      </c>
      <c r="AE21" s="2">
        <f t="shared" si="8"/>
        <v>1</v>
      </c>
      <c r="AF21" s="2">
        <f t="shared" si="9"/>
        <v>1</v>
      </c>
    </row>
    <row r="22" spans="1:32" s="2" customFormat="1" ht="63" x14ac:dyDescent="0.25">
      <c r="A22" s="3">
        <v>18</v>
      </c>
      <c r="B22" s="3" t="s">
        <v>1739</v>
      </c>
      <c r="C22" s="3" t="s">
        <v>1740</v>
      </c>
      <c r="D22" s="3">
        <v>3843002984</v>
      </c>
      <c r="E22" s="61">
        <v>146.75</v>
      </c>
      <c r="F22" s="61">
        <f t="shared" si="10"/>
        <v>35.5</v>
      </c>
      <c r="G22" s="61">
        <v>9</v>
      </c>
      <c r="H22" s="61">
        <v>9</v>
      </c>
      <c r="I22" s="61">
        <v>9</v>
      </c>
      <c r="J22" s="61">
        <v>8.5</v>
      </c>
      <c r="K22" s="61">
        <v>61.25</v>
      </c>
      <c r="L22" s="61">
        <v>8.75</v>
      </c>
      <c r="M22" s="61">
        <v>9</v>
      </c>
      <c r="N22" s="61">
        <v>9</v>
      </c>
      <c r="O22" s="61">
        <v>9</v>
      </c>
      <c r="P22" s="61">
        <v>9</v>
      </c>
      <c r="Q22" s="61">
        <v>8.5</v>
      </c>
      <c r="R22" s="61">
        <v>8</v>
      </c>
      <c r="S22" s="61">
        <f t="shared" si="11"/>
        <v>20</v>
      </c>
      <c r="T22" s="61">
        <v>10</v>
      </c>
      <c r="U22" s="61">
        <v>10</v>
      </c>
      <c r="V22" s="61">
        <f t="shared" si="12"/>
        <v>30</v>
      </c>
      <c r="W22" s="61">
        <v>10</v>
      </c>
      <c r="X22" s="61">
        <v>10</v>
      </c>
      <c r="Y22" s="61">
        <v>10</v>
      </c>
      <c r="Z22" s="2">
        <f t="shared" si="3"/>
        <v>1</v>
      </c>
      <c r="AA22" s="2">
        <f t="shared" si="4"/>
        <v>1</v>
      </c>
      <c r="AB22" s="2">
        <f t="shared" si="5"/>
        <v>1</v>
      </c>
      <c r="AC22" s="2">
        <f t="shared" si="6"/>
        <v>1</v>
      </c>
      <c r="AD22" s="2">
        <f t="shared" si="7"/>
        <v>1</v>
      </c>
      <c r="AE22" s="2">
        <f t="shared" si="8"/>
        <v>1</v>
      </c>
      <c r="AF22" s="2">
        <f t="shared" si="9"/>
        <v>1</v>
      </c>
    </row>
    <row r="23" spans="1:32" s="2" customFormat="1" ht="63" x14ac:dyDescent="0.25">
      <c r="A23" s="3">
        <v>19</v>
      </c>
      <c r="B23" s="3" t="s">
        <v>1741</v>
      </c>
      <c r="C23" s="3" t="s">
        <v>1742</v>
      </c>
      <c r="D23" s="3">
        <v>3843003000</v>
      </c>
      <c r="E23" s="61">
        <v>150.96285</v>
      </c>
      <c r="F23" s="61">
        <f t="shared" si="10"/>
        <v>38.392600000000002</v>
      </c>
      <c r="G23" s="61">
        <v>9.3332999999999995</v>
      </c>
      <c r="H23" s="61">
        <v>9.3704000000000001</v>
      </c>
      <c r="I23" s="61">
        <v>9.8888999999999996</v>
      </c>
      <c r="J23" s="61">
        <v>9.8000000000000007</v>
      </c>
      <c r="K23" s="61">
        <v>62.55545</v>
      </c>
      <c r="L23" s="61">
        <v>8.6666500000000006</v>
      </c>
      <c r="M23" s="61">
        <v>9.4443999999999999</v>
      </c>
      <c r="N23" s="61">
        <v>9.4443999999999999</v>
      </c>
      <c r="O23" s="61">
        <v>8</v>
      </c>
      <c r="P23" s="61">
        <v>9.7036999999999995</v>
      </c>
      <c r="Q23" s="61">
        <v>9.1111000000000004</v>
      </c>
      <c r="R23" s="61">
        <v>8.1852</v>
      </c>
      <c r="S23" s="61">
        <f t="shared" si="11"/>
        <v>20</v>
      </c>
      <c r="T23" s="61">
        <v>10</v>
      </c>
      <c r="U23" s="61">
        <v>10</v>
      </c>
      <c r="V23" s="61">
        <f t="shared" si="12"/>
        <v>30</v>
      </c>
      <c r="W23" s="61">
        <v>10</v>
      </c>
      <c r="X23" s="61">
        <v>10</v>
      </c>
      <c r="Y23" s="61">
        <v>10</v>
      </c>
      <c r="Z23" s="2">
        <f t="shared" si="3"/>
        <v>1</v>
      </c>
      <c r="AA23" s="2">
        <f t="shared" si="4"/>
        <v>1</v>
      </c>
      <c r="AB23" s="2">
        <f t="shared" si="5"/>
        <v>1</v>
      </c>
      <c r="AC23" s="2">
        <f t="shared" si="6"/>
        <v>1</v>
      </c>
      <c r="AD23" s="2">
        <f t="shared" si="7"/>
        <v>1</v>
      </c>
      <c r="AE23" s="2">
        <f t="shared" si="8"/>
        <v>1</v>
      </c>
      <c r="AF23" s="2">
        <f t="shared" si="9"/>
        <v>1</v>
      </c>
    </row>
    <row r="24" spans="1:32" s="16" customFormat="1" ht="78.75" x14ac:dyDescent="0.25">
      <c r="A24" s="3">
        <v>20</v>
      </c>
      <c r="B24" s="19" t="s">
        <v>1743</v>
      </c>
      <c r="C24" s="19" t="s">
        <v>1744</v>
      </c>
      <c r="D24" s="19">
        <v>3843002247</v>
      </c>
      <c r="E24" s="62">
        <v>142.5</v>
      </c>
      <c r="F24" s="62">
        <f t="shared" si="10"/>
        <v>37</v>
      </c>
      <c r="G24" s="62">
        <v>10</v>
      </c>
      <c r="H24" s="62">
        <v>9</v>
      </c>
      <c r="I24" s="62">
        <v>9</v>
      </c>
      <c r="J24" s="62">
        <v>9</v>
      </c>
      <c r="K24" s="62">
        <v>55.5</v>
      </c>
      <c r="L24" s="62">
        <v>7.5</v>
      </c>
      <c r="M24" s="62">
        <v>9</v>
      </c>
      <c r="N24" s="62">
        <v>8</v>
      </c>
      <c r="O24" s="62">
        <v>8</v>
      </c>
      <c r="P24" s="62">
        <v>8</v>
      </c>
      <c r="Q24" s="62">
        <v>9</v>
      </c>
      <c r="R24" s="62">
        <v>6</v>
      </c>
      <c r="S24" s="62">
        <f t="shared" si="11"/>
        <v>20</v>
      </c>
      <c r="T24" s="62">
        <v>10</v>
      </c>
      <c r="U24" s="62">
        <v>10</v>
      </c>
      <c r="V24" s="62">
        <f t="shared" si="12"/>
        <v>30</v>
      </c>
      <c r="W24" s="62">
        <v>10</v>
      </c>
      <c r="X24" s="62">
        <v>10</v>
      </c>
      <c r="Y24" s="62">
        <v>10</v>
      </c>
      <c r="Z24" s="2">
        <f t="shared" si="3"/>
        <v>1</v>
      </c>
      <c r="AA24" s="2">
        <f t="shared" si="4"/>
        <v>1</v>
      </c>
      <c r="AB24" s="2">
        <f t="shared" si="5"/>
        <v>1</v>
      </c>
      <c r="AC24" s="2">
        <f t="shared" si="6"/>
        <v>1</v>
      </c>
      <c r="AD24" s="2">
        <f t="shared" si="7"/>
        <v>1</v>
      </c>
      <c r="AE24" s="2">
        <f t="shared" si="8"/>
        <v>1</v>
      </c>
      <c r="AF24" s="2">
        <f t="shared" si="9"/>
        <v>1</v>
      </c>
    </row>
    <row r="25" spans="1:32" s="16" customFormat="1" ht="78.75" x14ac:dyDescent="0.25">
      <c r="A25" s="3">
        <v>21</v>
      </c>
      <c r="B25" s="19" t="s">
        <v>1745</v>
      </c>
      <c r="C25" s="19" t="s">
        <v>1746</v>
      </c>
      <c r="D25" s="19">
        <v>3843002487</v>
      </c>
      <c r="E25" s="62">
        <v>127</v>
      </c>
      <c r="F25" s="62">
        <f t="shared" si="10"/>
        <v>33</v>
      </c>
      <c r="G25" s="62">
        <v>8</v>
      </c>
      <c r="H25" s="62">
        <v>10</v>
      </c>
      <c r="I25" s="62">
        <v>9</v>
      </c>
      <c r="J25" s="62">
        <v>6</v>
      </c>
      <c r="K25" s="62">
        <v>54</v>
      </c>
      <c r="L25" s="62">
        <v>6</v>
      </c>
      <c r="M25" s="62">
        <v>8</v>
      </c>
      <c r="N25" s="62">
        <v>8</v>
      </c>
      <c r="O25" s="62">
        <v>7</v>
      </c>
      <c r="P25" s="62">
        <v>8</v>
      </c>
      <c r="Q25" s="62">
        <v>8</v>
      </c>
      <c r="R25" s="62">
        <v>9</v>
      </c>
      <c r="S25" s="62">
        <f t="shared" si="11"/>
        <v>20</v>
      </c>
      <c r="T25" s="62">
        <v>10</v>
      </c>
      <c r="U25" s="62">
        <v>10</v>
      </c>
      <c r="V25" s="62">
        <f t="shared" si="12"/>
        <v>20</v>
      </c>
      <c r="W25" s="62">
        <v>0</v>
      </c>
      <c r="X25" s="62">
        <v>10</v>
      </c>
      <c r="Y25" s="62">
        <v>10</v>
      </c>
      <c r="Z25" s="2">
        <f t="shared" si="3"/>
        <v>1</v>
      </c>
      <c r="AA25" s="2">
        <f t="shared" si="4"/>
        <v>1</v>
      </c>
      <c r="AB25" s="2">
        <f t="shared" si="5"/>
        <v>1</v>
      </c>
      <c r="AC25" s="2">
        <f t="shared" si="6"/>
        <v>0.66666666666666663</v>
      </c>
      <c r="AD25" s="2">
        <f t="shared" si="7"/>
        <v>0</v>
      </c>
      <c r="AE25" s="2">
        <f t="shared" si="8"/>
        <v>1</v>
      </c>
      <c r="AF25" s="2">
        <f t="shared" si="9"/>
        <v>1</v>
      </c>
    </row>
    <row r="26" spans="1:32" s="16" customFormat="1" ht="78.75" x14ac:dyDescent="0.25">
      <c r="A26" s="3">
        <v>22</v>
      </c>
      <c r="B26" s="19" t="s">
        <v>1747</v>
      </c>
      <c r="C26" s="19" t="s">
        <v>1748</v>
      </c>
      <c r="D26" s="19">
        <v>3843002367</v>
      </c>
      <c r="E26" s="62">
        <f>F26+K26+S26+V26</f>
        <v>132.03439999999998</v>
      </c>
      <c r="F26" s="62">
        <f t="shared" si="10"/>
        <v>21.081899999999997</v>
      </c>
      <c r="G26" s="62">
        <v>5.9344000000000001</v>
      </c>
      <c r="H26" s="62">
        <v>6.9836</v>
      </c>
      <c r="I26" s="62">
        <v>4</v>
      </c>
      <c r="J26" s="62">
        <v>4.1638999999999999</v>
      </c>
      <c r="K26" s="62">
        <f>SUM(L26:S26)</f>
        <v>68.652500000000003</v>
      </c>
      <c r="L26" s="62">
        <v>5.7</v>
      </c>
      <c r="M26" s="62">
        <v>7.2786999999999997</v>
      </c>
      <c r="N26" s="62">
        <v>7.4917999999999996</v>
      </c>
      <c r="O26" s="62">
        <v>7.1966999999999999</v>
      </c>
      <c r="P26" s="62">
        <v>8.4917999999999996</v>
      </c>
      <c r="Q26" s="62">
        <v>7.2950999999999997</v>
      </c>
      <c r="R26" s="62">
        <v>7.0983999999999998</v>
      </c>
      <c r="S26" s="62">
        <f t="shared" si="11"/>
        <v>18.100000000000001</v>
      </c>
      <c r="T26" s="62">
        <v>8.8000000000000007</v>
      </c>
      <c r="U26" s="62">
        <v>9.3000000000000007</v>
      </c>
      <c r="V26" s="62">
        <f t="shared" si="12"/>
        <v>24.2</v>
      </c>
      <c r="W26" s="62">
        <v>6</v>
      </c>
      <c r="X26" s="62">
        <v>9</v>
      </c>
      <c r="Y26" s="62">
        <v>9.1999999999999993</v>
      </c>
      <c r="Z26" s="2">
        <f t="shared" si="3"/>
        <v>0.90500000000000003</v>
      </c>
      <c r="AA26" s="2">
        <f t="shared" si="4"/>
        <v>0.88000000000000012</v>
      </c>
      <c r="AB26" s="2">
        <f t="shared" si="5"/>
        <v>0.93</v>
      </c>
      <c r="AC26" s="2">
        <f t="shared" si="6"/>
        <v>0.80666666666666664</v>
      </c>
      <c r="AD26" s="2">
        <f t="shared" si="7"/>
        <v>0.6</v>
      </c>
      <c r="AE26" s="2">
        <f t="shared" si="8"/>
        <v>0.9</v>
      </c>
      <c r="AF26" s="2">
        <f t="shared" si="9"/>
        <v>0.91999999999999993</v>
      </c>
    </row>
    <row r="27" spans="1:32" s="16" customFormat="1" ht="78.75" x14ac:dyDescent="0.25">
      <c r="A27" s="3">
        <v>23</v>
      </c>
      <c r="B27" s="19" t="s">
        <v>1749</v>
      </c>
      <c r="C27" s="19" t="s">
        <v>1750</v>
      </c>
      <c r="D27" s="19">
        <v>3843002261</v>
      </c>
      <c r="E27" s="62">
        <v>120.99973333333334</v>
      </c>
      <c r="F27" s="62">
        <f t="shared" si="10"/>
        <v>30.966600000000003</v>
      </c>
      <c r="G27" s="62">
        <v>7.3333000000000004</v>
      </c>
      <c r="H27" s="62">
        <v>7</v>
      </c>
      <c r="I27" s="62">
        <v>8.3332999999999995</v>
      </c>
      <c r="J27" s="62">
        <v>8.3000000000000007</v>
      </c>
      <c r="K27" s="62">
        <v>56.666500000000006</v>
      </c>
      <c r="L27" s="62">
        <v>8</v>
      </c>
      <c r="M27" s="62">
        <v>7.3333000000000004</v>
      </c>
      <c r="N27" s="62">
        <v>8.3332999999999995</v>
      </c>
      <c r="O27" s="62">
        <v>8.3332999999999995</v>
      </c>
      <c r="P27" s="62">
        <v>9</v>
      </c>
      <c r="Q27" s="62">
        <v>7.3333000000000004</v>
      </c>
      <c r="R27" s="62">
        <v>8.3332999999999995</v>
      </c>
      <c r="S27" s="62">
        <f t="shared" si="11"/>
        <v>13.333333333333332</v>
      </c>
      <c r="T27" s="62">
        <v>6.6666666666666661</v>
      </c>
      <c r="U27" s="62">
        <v>6.6666666666666661</v>
      </c>
      <c r="V27" s="62">
        <f t="shared" si="12"/>
        <v>20</v>
      </c>
      <c r="W27" s="62">
        <v>6.6666666666666661</v>
      </c>
      <c r="X27" s="62">
        <v>6.6666666666666661</v>
      </c>
      <c r="Y27" s="62">
        <v>6.6666666666666661</v>
      </c>
      <c r="Z27" s="2">
        <f t="shared" si="3"/>
        <v>0.66666666666666663</v>
      </c>
      <c r="AA27" s="2">
        <f t="shared" si="4"/>
        <v>0.66666666666666663</v>
      </c>
      <c r="AB27" s="2">
        <f t="shared" si="5"/>
        <v>0.66666666666666663</v>
      </c>
      <c r="AC27" s="2">
        <f t="shared" si="6"/>
        <v>0.66666666666666663</v>
      </c>
      <c r="AD27" s="2">
        <f t="shared" si="7"/>
        <v>0.66666666666666663</v>
      </c>
      <c r="AE27" s="2">
        <f t="shared" si="8"/>
        <v>0.66666666666666663</v>
      </c>
      <c r="AF27" s="2">
        <f t="shared" si="9"/>
        <v>0.66666666666666663</v>
      </c>
    </row>
    <row r="28" spans="1:32" s="16" customFormat="1" ht="78.75" x14ac:dyDescent="0.25">
      <c r="A28" s="3">
        <v>24</v>
      </c>
      <c r="B28" s="19" t="s">
        <v>1751</v>
      </c>
      <c r="C28" s="19" t="s">
        <v>1752</v>
      </c>
      <c r="D28" s="19">
        <v>3843002286</v>
      </c>
      <c r="E28" s="62">
        <f>F28+K28+S28+V28</f>
        <v>145.90009999999998</v>
      </c>
      <c r="F28" s="62">
        <f t="shared" si="10"/>
        <v>37.591000000000001</v>
      </c>
      <c r="G28" s="62">
        <v>9.5455000000000005</v>
      </c>
      <c r="H28" s="62">
        <v>9.3635999999999999</v>
      </c>
      <c r="I28" s="62">
        <v>9.5455000000000005</v>
      </c>
      <c r="J28" s="62">
        <v>9.1364000000000001</v>
      </c>
      <c r="K28" s="62">
        <f>SUM(L28:R28)</f>
        <v>61.609099999999998</v>
      </c>
      <c r="L28" s="62">
        <v>7.7</v>
      </c>
      <c r="M28" s="62">
        <v>9</v>
      </c>
      <c r="N28" s="62">
        <v>8.8181999999999992</v>
      </c>
      <c r="O28" s="62">
        <v>9</v>
      </c>
      <c r="P28" s="62">
        <v>9.5</v>
      </c>
      <c r="Q28" s="62">
        <v>8.7272999999999996</v>
      </c>
      <c r="R28" s="62">
        <v>8.8635999999999999</v>
      </c>
      <c r="S28" s="62">
        <f t="shared" si="11"/>
        <v>20</v>
      </c>
      <c r="T28" s="62">
        <v>10</v>
      </c>
      <c r="U28" s="62">
        <v>10</v>
      </c>
      <c r="V28" s="62">
        <f t="shared" si="12"/>
        <v>26.7</v>
      </c>
      <c r="W28" s="62">
        <v>6.7</v>
      </c>
      <c r="X28" s="62">
        <v>10</v>
      </c>
      <c r="Y28" s="62">
        <v>10</v>
      </c>
      <c r="Z28" s="2">
        <f t="shared" si="3"/>
        <v>1</v>
      </c>
      <c r="AA28" s="2">
        <f t="shared" si="4"/>
        <v>1</v>
      </c>
      <c r="AB28" s="2">
        <f t="shared" si="5"/>
        <v>1</v>
      </c>
      <c r="AC28" s="2">
        <f t="shared" si="6"/>
        <v>0.89</v>
      </c>
      <c r="AD28" s="2">
        <f t="shared" si="7"/>
        <v>0.67</v>
      </c>
      <c r="AE28" s="2">
        <f t="shared" si="8"/>
        <v>1</v>
      </c>
      <c r="AF28" s="2">
        <f t="shared" si="9"/>
        <v>1</v>
      </c>
    </row>
    <row r="29" spans="1:32" s="16" customFormat="1" ht="78.75" x14ac:dyDescent="0.25">
      <c r="A29" s="3">
        <v>25</v>
      </c>
      <c r="B29" s="19" t="s">
        <v>1753</v>
      </c>
      <c r="C29" s="19" t="s">
        <v>1754</v>
      </c>
      <c r="D29" s="19">
        <v>3843002342</v>
      </c>
      <c r="E29" s="62">
        <v>155.71735000000001</v>
      </c>
      <c r="F29" s="62">
        <f t="shared" si="10"/>
        <v>38.887</v>
      </c>
      <c r="G29" s="62">
        <v>9.7391000000000005</v>
      </c>
      <c r="H29" s="62">
        <v>9.6957000000000004</v>
      </c>
      <c r="I29" s="62">
        <v>9.6522000000000006</v>
      </c>
      <c r="J29" s="62">
        <v>9.8000000000000007</v>
      </c>
      <c r="K29" s="62">
        <v>66.847750000000005</v>
      </c>
      <c r="L29" s="62">
        <v>9.1956500000000005</v>
      </c>
      <c r="M29" s="62">
        <v>9.7826000000000004</v>
      </c>
      <c r="N29" s="62">
        <v>9.8261000000000003</v>
      </c>
      <c r="O29" s="62">
        <v>9.9130000000000003</v>
      </c>
      <c r="P29" s="62">
        <v>9.9130000000000003</v>
      </c>
      <c r="Q29" s="62">
        <v>9</v>
      </c>
      <c r="R29" s="62">
        <v>9.2173999999999996</v>
      </c>
      <c r="S29" s="62">
        <f t="shared" si="11"/>
        <v>20</v>
      </c>
      <c r="T29" s="62">
        <v>10</v>
      </c>
      <c r="U29" s="62">
        <v>10</v>
      </c>
      <c r="V29" s="62">
        <f t="shared" si="12"/>
        <v>30</v>
      </c>
      <c r="W29" s="62">
        <v>10</v>
      </c>
      <c r="X29" s="62">
        <v>10</v>
      </c>
      <c r="Y29" s="62">
        <v>10</v>
      </c>
      <c r="Z29" s="2">
        <f t="shared" si="3"/>
        <v>1</v>
      </c>
      <c r="AA29" s="2">
        <f t="shared" si="4"/>
        <v>1</v>
      </c>
      <c r="AB29" s="2">
        <f t="shared" si="5"/>
        <v>1</v>
      </c>
      <c r="AC29" s="2">
        <f t="shared" si="6"/>
        <v>1</v>
      </c>
      <c r="AD29" s="2">
        <f t="shared" si="7"/>
        <v>1</v>
      </c>
      <c r="AE29" s="2">
        <f t="shared" si="8"/>
        <v>1</v>
      </c>
      <c r="AF29" s="2">
        <f t="shared" si="9"/>
        <v>1</v>
      </c>
    </row>
    <row r="30" spans="1:32" s="16" customFormat="1" ht="78.75" x14ac:dyDescent="0.25">
      <c r="A30" s="3">
        <v>26</v>
      </c>
      <c r="B30" s="19" t="s">
        <v>1755</v>
      </c>
      <c r="C30" s="19" t="s">
        <v>1756</v>
      </c>
      <c r="D30" s="19">
        <v>3843002374</v>
      </c>
      <c r="E30" s="62">
        <v>108.625</v>
      </c>
      <c r="F30" s="62">
        <f t="shared" si="10"/>
        <v>30.25</v>
      </c>
      <c r="G30" s="62">
        <v>7.75</v>
      </c>
      <c r="H30" s="62">
        <v>8</v>
      </c>
      <c r="I30" s="62">
        <v>7.5</v>
      </c>
      <c r="J30" s="62">
        <v>7</v>
      </c>
      <c r="K30" s="62">
        <v>45.875</v>
      </c>
      <c r="L30" s="62">
        <v>3.375</v>
      </c>
      <c r="M30" s="62">
        <v>7.25</v>
      </c>
      <c r="N30" s="62">
        <v>7.5</v>
      </c>
      <c r="O30" s="62">
        <v>8</v>
      </c>
      <c r="P30" s="62">
        <v>7.75</v>
      </c>
      <c r="Q30" s="62">
        <v>6.25</v>
      </c>
      <c r="R30" s="62">
        <v>5.75</v>
      </c>
      <c r="S30" s="62">
        <f t="shared" si="11"/>
        <v>15</v>
      </c>
      <c r="T30" s="62">
        <v>7.5</v>
      </c>
      <c r="U30" s="62">
        <v>7.5</v>
      </c>
      <c r="V30" s="62">
        <f t="shared" si="12"/>
        <v>17.5</v>
      </c>
      <c r="W30" s="62">
        <v>2.5</v>
      </c>
      <c r="X30" s="62">
        <v>7.5</v>
      </c>
      <c r="Y30" s="62">
        <v>7.5</v>
      </c>
      <c r="Z30" s="2">
        <f t="shared" si="3"/>
        <v>0.75</v>
      </c>
      <c r="AA30" s="2">
        <f t="shared" si="4"/>
        <v>0.75</v>
      </c>
      <c r="AB30" s="2">
        <f t="shared" si="5"/>
        <v>0.75</v>
      </c>
      <c r="AC30" s="2">
        <f t="shared" si="6"/>
        <v>0.58333333333333337</v>
      </c>
      <c r="AD30" s="2">
        <f t="shared" si="7"/>
        <v>0.25</v>
      </c>
      <c r="AE30" s="2">
        <f t="shared" si="8"/>
        <v>0.75</v>
      </c>
      <c r="AF30" s="2">
        <f t="shared" si="9"/>
        <v>0.75</v>
      </c>
    </row>
    <row r="31" spans="1:32" s="16" customFormat="1" ht="78.75" x14ac:dyDescent="0.25">
      <c r="A31" s="3">
        <v>27</v>
      </c>
      <c r="B31" s="19" t="s">
        <v>1757</v>
      </c>
      <c r="C31" s="19" t="s">
        <v>1758</v>
      </c>
      <c r="D31" s="19">
        <v>3843002381</v>
      </c>
      <c r="E31" s="62">
        <v>134.83345</v>
      </c>
      <c r="F31" s="62">
        <f t="shared" si="10"/>
        <v>34.933399999999999</v>
      </c>
      <c r="G31" s="62">
        <v>8.6667000000000005</v>
      </c>
      <c r="H31" s="62">
        <v>9</v>
      </c>
      <c r="I31" s="62">
        <v>8.6667000000000005</v>
      </c>
      <c r="J31" s="62">
        <v>8.6</v>
      </c>
      <c r="K31" s="62">
        <v>49.833350000000003</v>
      </c>
      <c r="L31" s="62">
        <v>6.8333499999999994</v>
      </c>
      <c r="M31" s="62">
        <v>7</v>
      </c>
      <c r="N31" s="62">
        <v>7</v>
      </c>
      <c r="O31" s="62">
        <v>5.6666999999999996</v>
      </c>
      <c r="P31" s="62">
        <v>8</v>
      </c>
      <c r="Q31" s="62">
        <v>7.3333000000000004</v>
      </c>
      <c r="R31" s="62">
        <v>8</v>
      </c>
      <c r="S31" s="62">
        <f t="shared" si="11"/>
        <v>20</v>
      </c>
      <c r="T31" s="62">
        <v>10</v>
      </c>
      <c r="U31" s="62">
        <v>10</v>
      </c>
      <c r="V31" s="62">
        <f t="shared" si="12"/>
        <v>30</v>
      </c>
      <c r="W31" s="62">
        <v>10</v>
      </c>
      <c r="X31" s="62">
        <v>10</v>
      </c>
      <c r="Y31" s="62">
        <v>10</v>
      </c>
      <c r="Z31" s="2">
        <f t="shared" si="3"/>
        <v>1</v>
      </c>
      <c r="AA31" s="2">
        <f t="shared" si="4"/>
        <v>1</v>
      </c>
      <c r="AB31" s="2">
        <f t="shared" si="5"/>
        <v>1</v>
      </c>
      <c r="AC31" s="2">
        <f t="shared" si="6"/>
        <v>1</v>
      </c>
      <c r="AD31" s="2">
        <f t="shared" si="7"/>
        <v>1</v>
      </c>
      <c r="AE31" s="2">
        <f t="shared" si="8"/>
        <v>1</v>
      </c>
      <c r="AF31" s="2">
        <f t="shared" si="9"/>
        <v>1</v>
      </c>
    </row>
    <row r="32" spans="1:32" s="16" customFormat="1" ht="78.75" x14ac:dyDescent="0.25">
      <c r="A32" s="3">
        <v>28</v>
      </c>
      <c r="B32" s="19" t="s">
        <v>1759</v>
      </c>
      <c r="C32" s="19" t="s">
        <v>1760</v>
      </c>
      <c r="D32" s="19">
        <v>3843002399</v>
      </c>
      <c r="E32" s="62">
        <v>122.55555000000001</v>
      </c>
      <c r="F32" s="62">
        <f t="shared" si="10"/>
        <v>31.866699999999998</v>
      </c>
      <c r="G32" s="62">
        <v>7.7778</v>
      </c>
      <c r="H32" s="62">
        <v>8.3332999999999995</v>
      </c>
      <c r="I32" s="62">
        <v>7.5556000000000001</v>
      </c>
      <c r="J32" s="62">
        <v>8.1999999999999993</v>
      </c>
      <c r="K32" s="62">
        <v>50.666650000000004</v>
      </c>
      <c r="L32" s="62">
        <v>6.5555500000000002</v>
      </c>
      <c r="M32" s="62">
        <v>7.5556000000000001</v>
      </c>
      <c r="N32" s="62">
        <v>8.2222000000000008</v>
      </c>
      <c r="O32" s="62">
        <v>7.5556000000000001</v>
      </c>
      <c r="P32" s="62">
        <v>7.4443999999999999</v>
      </c>
      <c r="Q32" s="62">
        <v>5.8888999999999996</v>
      </c>
      <c r="R32" s="62">
        <v>7.4443999999999999</v>
      </c>
      <c r="S32" s="62">
        <f t="shared" si="11"/>
        <v>16.25</v>
      </c>
      <c r="T32" s="62">
        <v>8.75</v>
      </c>
      <c r="U32" s="62">
        <v>7.5</v>
      </c>
      <c r="V32" s="62">
        <f t="shared" si="12"/>
        <v>23.75</v>
      </c>
      <c r="W32" s="62">
        <v>6.25</v>
      </c>
      <c r="X32" s="62">
        <v>7.5</v>
      </c>
      <c r="Y32" s="62">
        <v>10</v>
      </c>
      <c r="Z32" s="2">
        <f t="shared" si="3"/>
        <v>0.8125</v>
      </c>
      <c r="AA32" s="2">
        <f t="shared" si="4"/>
        <v>0.875</v>
      </c>
      <c r="AB32" s="2">
        <f t="shared" si="5"/>
        <v>0.75</v>
      </c>
      <c r="AC32" s="2">
        <f t="shared" si="6"/>
        <v>0.79166666666666663</v>
      </c>
      <c r="AD32" s="2">
        <f t="shared" si="7"/>
        <v>0.625</v>
      </c>
      <c r="AE32" s="2">
        <f t="shared" si="8"/>
        <v>0.75</v>
      </c>
      <c r="AF32" s="2">
        <f t="shared" si="9"/>
        <v>1</v>
      </c>
    </row>
    <row r="33" spans="1:32" s="2" customFormat="1" ht="63" x14ac:dyDescent="0.25">
      <c r="A33" s="3">
        <v>29</v>
      </c>
      <c r="B33" s="3" t="s">
        <v>1761</v>
      </c>
      <c r="C33" s="3" t="s">
        <v>1762</v>
      </c>
      <c r="D33" s="3">
        <v>3843003515</v>
      </c>
      <c r="E33" s="61">
        <v>144.24561666666668</v>
      </c>
      <c r="F33" s="61">
        <f t="shared" si="10"/>
        <v>36.773600000000002</v>
      </c>
      <c r="G33" s="61">
        <v>9.0526</v>
      </c>
      <c r="H33" s="61">
        <v>8.8421000000000003</v>
      </c>
      <c r="I33" s="61">
        <v>9.5789000000000009</v>
      </c>
      <c r="J33" s="61">
        <v>9.3000000000000007</v>
      </c>
      <c r="K33" s="61">
        <v>58.736949999999993</v>
      </c>
      <c r="L33" s="61">
        <v>8.7894500000000004</v>
      </c>
      <c r="M33" s="61">
        <v>8.9474</v>
      </c>
      <c r="N33" s="61">
        <v>8.7895000000000003</v>
      </c>
      <c r="O33" s="61">
        <v>8.1578999999999997</v>
      </c>
      <c r="P33" s="61">
        <v>9.1052999999999997</v>
      </c>
      <c r="Q33" s="61">
        <v>8.7895000000000003</v>
      </c>
      <c r="R33" s="61">
        <v>6.1578999999999997</v>
      </c>
      <c r="S33" s="61">
        <f t="shared" si="11"/>
        <v>19.333333333333336</v>
      </c>
      <c r="T33" s="61">
        <v>9.3333333333333339</v>
      </c>
      <c r="U33" s="61">
        <v>10</v>
      </c>
      <c r="V33" s="61">
        <f t="shared" si="12"/>
        <v>29.333333333333336</v>
      </c>
      <c r="W33" s="61">
        <v>9.3333333333333339</v>
      </c>
      <c r="X33" s="61">
        <v>10</v>
      </c>
      <c r="Y33" s="61">
        <v>10</v>
      </c>
      <c r="Z33" s="2">
        <f t="shared" si="3"/>
        <v>0.96666666666666667</v>
      </c>
      <c r="AA33" s="2">
        <f t="shared" si="4"/>
        <v>0.93333333333333335</v>
      </c>
      <c r="AB33" s="2">
        <f t="shared" si="5"/>
        <v>1</v>
      </c>
      <c r="AC33" s="2">
        <f t="shared" si="6"/>
        <v>0.97777777777777786</v>
      </c>
      <c r="AD33" s="2">
        <f t="shared" si="7"/>
        <v>0.93333333333333335</v>
      </c>
      <c r="AE33" s="2">
        <f t="shared" si="8"/>
        <v>1</v>
      </c>
      <c r="AF33" s="2">
        <f t="shared" si="9"/>
        <v>1</v>
      </c>
    </row>
    <row r="34" spans="1:32" x14ac:dyDescent="0.25">
      <c r="E34" s="102">
        <f>AVERAGE(E5:E33)</f>
        <v>127.8757341085644</v>
      </c>
      <c r="F34" s="102">
        <f t="shared" ref="F34:Y34" si="13">AVERAGE(F5:F33)</f>
        <v>32.542396551724138</v>
      </c>
      <c r="G34" s="102">
        <f t="shared" si="13"/>
        <v>8.0515275862068982</v>
      </c>
      <c r="H34" s="102">
        <f t="shared" si="13"/>
        <v>8.2226896551724131</v>
      </c>
      <c r="I34" s="102">
        <f t="shared" si="13"/>
        <v>8.2326655172413794</v>
      </c>
      <c r="J34" s="102">
        <f t="shared" si="13"/>
        <v>8.0355137931034495</v>
      </c>
      <c r="K34" s="102">
        <f t="shared" si="13"/>
        <v>51.722775862068957</v>
      </c>
      <c r="L34" s="102">
        <f t="shared" si="13"/>
        <v>7.0264068965517232</v>
      </c>
      <c r="M34" s="102">
        <f t="shared" si="13"/>
        <v>7.7794689655172409</v>
      </c>
      <c r="N34" s="102">
        <f t="shared" si="13"/>
        <v>7.901617241379312</v>
      </c>
      <c r="O34" s="102">
        <f t="shared" si="13"/>
        <v>6.4821517241379327</v>
      </c>
      <c r="P34" s="102">
        <f t="shared" si="13"/>
        <v>7.9240482758620701</v>
      </c>
      <c r="Q34" s="102">
        <f t="shared" si="13"/>
        <v>7.2686793103448277</v>
      </c>
      <c r="R34" s="102">
        <f t="shared" si="13"/>
        <v>6.7162655172413794</v>
      </c>
      <c r="S34" s="102">
        <f t="shared" si="13"/>
        <v>18.265247012255461</v>
      </c>
      <c r="T34" s="102">
        <f t="shared" si="13"/>
        <v>9.2915163279287505</v>
      </c>
      <c r="U34" s="102">
        <f t="shared" si="13"/>
        <v>8.9737306843267106</v>
      </c>
      <c r="V34" s="102">
        <f t="shared" si="13"/>
        <v>25.334621579067566</v>
      </c>
      <c r="W34" s="102">
        <f t="shared" si="13"/>
        <v>6.9109207421385168</v>
      </c>
      <c r="X34" s="102">
        <f t="shared" si="13"/>
        <v>9.3241537561647903</v>
      </c>
      <c r="Y34" s="102">
        <f t="shared" si="13"/>
        <v>9.0995470807642533</v>
      </c>
      <c r="Z34" s="1">
        <f>AVERAGE(Z5:Z33)</f>
        <v>0.91326235061277317</v>
      </c>
      <c r="AA34" s="1">
        <f t="shared" ref="AA34:AF34" si="14">AVERAGE(AA5:AA33)</f>
        <v>0.92915163279287516</v>
      </c>
      <c r="AB34" s="1">
        <f t="shared" si="14"/>
        <v>0.89737306843267117</v>
      </c>
      <c r="AC34" s="1">
        <f t="shared" si="14"/>
        <v>0.84448738596891892</v>
      </c>
      <c r="AD34" s="1">
        <f t="shared" si="14"/>
        <v>0.69109207421385155</v>
      </c>
      <c r="AE34" s="1">
        <f t="shared" si="14"/>
        <v>0.93241537561647891</v>
      </c>
      <c r="AF34" s="1">
        <f t="shared" si="14"/>
        <v>0.90995470807642542</v>
      </c>
    </row>
  </sheetData>
  <mergeCells count="13">
    <mergeCell ref="E1:E3"/>
    <mergeCell ref="A1:A2"/>
    <mergeCell ref="B1:B2"/>
    <mergeCell ref="C1:C2"/>
    <mergeCell ref="D1:D2"/>
    <mergeCell ref="F1:J1"/>
    <mergeCell ref="K1:R1"/>
    <mergeCell ref="S1:U1"/>
    <mergeCell ref="V1:Y1"/>
    <mergeCell ref="F2:J2"/>
    <mergeCell ref="K2:R2"/>
    <mergeCell ref="S2:U2"/>
    <mergeCell ref="V2:Y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opLeftCell="A27" zoomScale="64" zoomScaleNormal="64" workbookViewId="0">
      <selection activeCell="Z33" sqref="Z33:AF33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5" width="11.85546875" style="1" bestFit="1" customWidth="1"/>
    <col min="6" max="6" width="10.7109375" style="1" bestFit="1" customWidth="1"/>
    <col min="7" max="10" width="10.28515625" style="1" bestFit="1" customWidth="1"/>
    <col min="11" max="11" width="10.7109375" style="1" bestFit="1" customWidth="1"/>
    <col min="12" max="13" width="9.5703125" style="1" bestFit="1" customWidth="1"/>
    <col min="14" max="18" width="10.28515625" style="1" bestFit="1" customWidth="1"/>
    <col min="19" max="25" width="10.7109375" style="1" bestFit="1" customWidth="1"/>
    <col min="26" max="16384" width="9.140625" style="1"/>
  </cols>
  <sheetData>
    <row r="1" spans="1:32" ht="0.7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2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2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2" ht="409.5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32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32" s="27" customFormat="1" ht="78.75" x14ac:dyDescent="0.25">
      <c r="A6" s="28">
        <v>1</v>
      </c>
      <c r="B6" s="28" t="s">
        <v>1763</v>
      </c>
      <c r="C6" s="28" t="s">
        <v>1764</v>
      </c>
      <c r="D6" s="28">
        <v>3844005804</v>
      </c>
      <c r="E6" s="63">
        <v>144.907928992629</v>
      </c>
      <c r="F6" s="63">
        <v>36.932300000000005</v>
      </c>
      <c r="G6" s="63">
        <v>9.2567000000000004</v>
      </c>
      <c r="H6" s="63">
        <v>9.1719000000000008</v>
      </c>
      <c r="I6" s="63">
        <v>9.5061</v>
      </c>
      <c r="J6" s="63">
        <v>8.9976000000000003</v>
      </c>
      <c r="K6" s="63">
        <v>58.983000000000004</v>
      </c>
      <c r="L6" s="63">
        <v>7.6828000000000003</v>
      </c>
      <c r="M6" s="63">
        <v>7.9466999999999999</v>
      </c>
      <c r="N6" s="63">
        <v>9.1065000000000005</v>
      </c>
      <c r="O6" s="63">
        <v>9.2857000000000003</v>
      </c>
      <c r="P6" s="63">
        <v>9.4963999999999995</v>
      </c>
      <c r="Q6" s="63">
        <v>6.3535000000000004</v>
      </c>
      <c r="R6" s="63">
        <v>9.1113999999999997</v>
      </c>
      <c r="S6" s="63">
        <v>19.877149877149876</v>
      </c>
      <c r="T6" s="63">
        <v>9.9262899262899253</v>
      </c>
      <c r="U6" s="63">
        <v>9.9508599508599502</v>
      </c>
      <c r="V6" s="63">
        <v>29.115479115479115</v>
      </c>
      <c r="W6" s="63">
        <v>9.1646191646191646</v>
      </c>
      <c r="X6" s="63">
        <v>9.9508599508599502</v>
      </c>
      <c r="Y6" s="63">
        <v>10</v>
      </c>
      <c r="Z6" s="27">
        <f>AVERAGE(AA6:AB6)</f>
        <v>0.99385749385749378</v>
      </c>
      <c r="AA6" s="27">
        <f>ABS(T6/10)</f>
        <v>0.99262899262899251</v>
      </c>
      <c r="AB6" s="27">
        <f>ABS(U6/10)</f>
        <v>0.99508599508599505</v>
      </c>
      <c r="AC6" s="27">
        <f>AVERAGE(AD6:AF6)</f>
        <v>0.97051597051597049</v>
      </c>
      <c r="AD6" s="27">
        <f>ABS(W6/10)</f>
        <v>0.91646191646191644</v>
      </c>
      <c r="AE6" s="27">
        <f>ABS(X6/10)</f>
        <v>0.99508599508599505</v>
      </c>
      <c r="AF6" s="27">
        <f>ABS(Y6/10)</f>
        <v>1</v>
      </c>
    </row>
    <row r="7" spans="1:32" s="16" customFormat="1" ht="78.75" x14ac:dyDescent="0.25">
      <c r="A7" s="28">
        <v>2</v>
      </c>
      <c r="B7" s="19" t="s">
        <v>1765</v>
      </c>
      <c r="C7" s="19" t="s">
        <v>1766</v>
      </c>
      <c r="D7" s="19">
        <v>3844005184</v>
      </c>
      <c r="E7" s="62">
        <v>106.16679999999998</v>
      </c>
      <c r="F7" s="62">
        <v>26.666699999999999</v>
      </c>
      <c r="G7" s="62">
        <v>6.6666999999999996</v>
      </c>
      <c r="H7" s="62">
        <v>6.3333000000000004</v>
      </c>
      <c r="I7" s="62">
        <v>6</v>
      </c>
      <c r="J7" s="62">
        <v>7.6666999999999996</v>
      </c>
      <c r="K7" s="62">
        <v>39.500099999999996</v>
      </c>
      <c r="L7" s="62">
        <v>5.5</v>
      </c>
      <c r="M7" s="62">
        <v>5.3333000000000004</v>
      </c>
      <c r="N7" s="62">
        <v>5</v>
      </c>
      <c r="O7" s="62">
        <v>6.6666999999999996</v>
      </c>
      <c r="P7" s="62">
        <v>6.6666999999999996</v>
      </c>
      <c r="Q7" s="62">
        <v>4.6666999999999996</v>
      </c>
      <c r="R7" s="62">
        <v>5.6666999999999996</v>
      </c>
      <c r="S7" s="62">
        <v>16.666666666666664</v>
      </c>
      <c r="T7" s="62">
        <v>10</v>
      </c>
      <c r="U7" s="62">
        <v>6.6666666666666661</v>
      </c>
      <c r="V7" s="62">
        <v>23.333333333333329</v>
      </c>
      <c r="W7" s="62">
        <v>10</v>
      </c>
      <c r="X7" s="62">
        <v>6.6666666666666661</v>
      </c>
      <c r="Y7" s="62">
        <v>6.6666666666666661</v>
      </c>
      <c r="Z7" s="27">
        <f t="shared" ref="Z7:Z32" si="0">AVERAGE(AA7:AB7)</f>
        <v>0.83333333333333326</v>
      </c>
      <c r="AA7" s="27">
        <f t="shared" ref="AA7:AA32" si="1">ABS(T7/10)</f>
        <v>1</v>
      </c>
      <c r="AB7" s="27">
        <f t="shared" ref="AB7:AB32" si="2">ABS(U7/10)</f>
        <v>0.66666666666666663</v>
      </c>
      <c r="AC7" s="27">
        <f t="shared" ref="AC7:AC32" si="3">AVERAGE(AD7:AF7)</f>
        <v>0.77777777777777768</v>
      </c>
      <c r="AD7" s="27">
        <f t="shared" ref="AD7:AD32" si="4">ABS(W7/10)</f>
        <v>1</v>
      </c>
      <c r="AE7" s="27">
        <f t="shared" ref="AE7:AE32" si="5">ABS(X7/10)</f>
        <v>0.66666666666666663</v>
      </c>
      <c r="AF7" s="27">
        <f t="shared" ref="AF7:AF32" si="6">ABS(Y7/10)</f>
        <v>0.66666666666666663</v>
      </c>
    </row>
    <row r="8" spans="1:32" s="16" customFormat="1" ht="78.75" x14ac:dyDescent="0.25">
      <c r="A8" s="28">
        <v>3</v>
      </c>
      <c r="B8" s="19" t="s">
        <v>1767</v>
      </c>
      <c r="C8" s="19" t="s">
        <v>1768</v>
      </c>
      <c r="D8" s="19">
        <v>3844005650</v>
      </c>
      <c r="E8" s="62">
        <v>148.66669999999999</v>
      </c>
      <c r="F8" s="62">
        <v>35.666699999999999</v>
      </c>
      <c r="G8" s="62">
        <v>8.6667000000000005</v>
      </c>
      <c r="H8" s="62">
        <v>8.6667000000000005</v>
      </c>
      <c r="I8" s="62">
        <v>9.3332999999999995</v>
      </c>
      <c r="J8" s="62">
        <v>9</v>
      </c>
      <c r="K8" s="62">
        <v>63</v>
      </c>
      <c r="L8" s="62">
        <v>9</v>
      </c>
      <c r="M8" s="62">
        <v>9</v>
      </c>
      <c r="N8" s="62">
        <v>8.6667000000000005</v>
      </c>
      <c r="O8" s="62">
        <v>9</v>
      </c>
      <c r="P8" s="62">
        <v>9.6667000000000005</v>
      </c>
      <c r="Q8" s="62">
        <v>9.3332999999999995</v>
      </c>
      <c r="R8" s="62">
        <v>8.3332999999999995</v>
      </c>
      <c r="S8" s="62">
        <v>20</v>
      </c>
      <c r="T8" s="62">
        <v>10</v>
      </c>
      <c r="U8" s="62">
        <v>10</v>
      </c>
      <c r="V8" s="62">
        <v>30</v>
      </c>
      <c r="W8" s="62">
        <v>10</v>
      </c>
      <c r="X8" s="62">
        <v>10</v>
      </c>
      <c r="Y8" s="62">
        <v>10</v>
      </c>
      <c r="Z8" s="27">
        <f t="shared" si="0"/>
        <v>1</v>
      </c>
      <c r="AA8" s="27">
        <f t="shared" si="1"/>
        <v>1</v>
      </c>
      <c r="AB8" s="27">
        <f t="shared" si="2"/>
        <v>1</v>
      </c>
      <c r="AC8" s="27">
        <f t="shared" si="3"/>
        <v>1</v>
      </c>
      <c r="AD8" s="27">
        <f t="shared" si="4"/>
        <v>1</v>
      </c>
      <c r="AE8" s="27">
        <f t="shared" si="5"/>
        <v>1</v>
      </c>
      <c r="AF8" s="27">
        <f t="shared" si="6"/>
        <v>1</v>
      </c>
    </row>
    <row r="9" spans="1:32" s="16" customFormat="1" ht="78.75" x14ac:dyDescent="0.25">
      <c r="A9" s="28">
        <v>4</v>
      </c>
      <c r="B9" s="19" t="s">
        <v>1769</v>
      </c>
      <c r="C9" s="19" t="s">
        <v>1770</v>
      </c>
      <c r="D9" s="19">
        <v>3844005057</v>
      </c>
      <c r="E9" s="62">
        <f>F9+K9+S9+V9</f>
        <v>120.1088</v>
      </c>
      <c r="F9" s="62">
        <f>SUM(G9:J9)</f>
        <v>28.964599999999997</v>
      </c>
      <c r="G9" s="62">
        <v>7.1195000000000004</v>
      </c>
      <c r="H9" s="62">
        <v>7.2919999999999998</v>
      </c>
      <c r="I9" s="62">
        <v>7.1990999999999996</v>
      </c>
      <c r="J9" s="62">
        <v>7.3540000000000001</v>
      </c>
      <c r="K9" s="62">
        <f>SUM(L9:R9)</f>
        <v>50.744200000000006</v>
      </c>
      <c r="L9" s="62">
        <v>7.2</v>
      </c>
      <c r="M9" s="62">
        <v>7.1150000000000002</v>
      </c>
      <c r="N9" s="62">
        <v>7.3628</v>
      </c>
      <c r="O9" s="62">
        <v>7.1902999999999997</v>
      </c>
      <c r="P9" s="62">
        <v>7.3804999999999996</v>
      </c>
      <c r="Q9" s="62">
        <v>7.1416000000000004</v>
      </c>
      <c r="R9" s="62">
        <v>7.3540000000000001</v>
      </c>
      <c r="S9" s="62">
        <v>16.2</v>
      </c>
      <c r="T9" s="62">
        <v>8</v>
      </c>
      <c r="U9" s="62">
        <v>8.1999999999999993</v>
      </c>
      <c r="V9" s="62">
        <f>SUM(W9:Y9)</f>
        <v>24.2</v>
      </c>
      <c r="W9" s="62">
        <v>8</v>
      </c>
      <c r="X9" s="62">
        <v>8.1999999999999993</v>
      </c>
      <c r="Y9" s="62">
        <v>8</v>
      </c>
      <c r="Z9" s="27">
        <f t="shared" si="0"/>
        <v>0.81</v>
      </c>
      <c r="AA9" s="27">
        <f t="shared" si="1"/>
        <v>0.8</v>
      </c>
      <c r="AB9" s="27">
        <f t="shared" si="2"/>
        <v>0.82</v>
      </c>
      <c r="AC9" s="27">
        <f t="shared" si="3"/>
        <v>0.80666666666666664</v>
      </c>
      <c r="AD9" s="27">
        <f t="shared" si="4"/>
        <v>0.8</v>
      </c>
      <c r="AE9" s="27">
        <f t="shared" si="5"/>
        <v>0.82</v>
      </c>
      <c r="AF9" s="27">
        <f t="shared" si="6"/>
        <v>0.8</v>
      </c>
    </row>
    <row r="10" spans="1:32" s="16" customFormat="1" ht="78.75" x14ac:dyDescent="0.25">
      <c r="A10" s="28">
        <v>5</v>
      </c>
      <c r="B10" s="19" t="s">
        <v>1771</v>
      </c>
      <c r="C10" s="19" t="s">
        <v>1772</v>
      </c>
      <c r="D10" s="19">
        <v>3844004085</v>
      </c>
      <c r="E10" s="62">
        <v>135.00006666666667</v>
      </c>
      <c r="F10" s="62">
        <v>35.333399999999997</v>
      </c>
      <c r="G10" s="62">
        <v>9</v>
      </c>
      <c r="H10" s="62">
        <v>8.6667000000000005</v>
      </c>
      <c r="I10" s="62">
        <v>9</v>
      </c>
      <c r="J10" s="62">
        <v>8.6667000000000005</v>
      </c>
      <c r="K10" s="62">
        <v>53</v>
      </c>
      <c r="L10" s="62">
        <v>7.6667000000000005</v>
      </c>
      <c r="M10" s="62">
        <v>6</v>
      </c>
      <c r="N10" s="62">
        <v>8</v>
      </c>
      <c r="O10" s="62">
        <v>7.3333000000000004</v>
      </c>
      <c r="P10" s="62">
        <v>8.3332999999999995</v>
      </c>
      <c r="Q10" s="62">
        <v>8</v>
      </c>
      <c r="R10" s="62">
        <v>7.6666999999999996</v>
      </c>
      <c r="S10" s="62">
        <v>20</v>
      </c>
      <c r="T10" s="62">
        <v>10</v>
      </c>
      <c r="U10" s="62">
        <v>10</v>
      </c>
      <c r="V10" s="62">
        <v>26.666666666666664</v>
      </c>
      <c r="W10" s="62">
        <v>6.6666666666666661</v>
      </c>
      <c r="X10" s="62">
        <v>10</v>
      </c>
      <c r="Y10" s="62">
        <v>10</v>
      </c>
      <c r="Z10" s="27">
        <f t="shared" si="0"/>
        <v>1</v>
      </c>
      <c r="AA10" s="27">
        <f t="shared" si="1"/>
        <v>1</v>
      </c>
      <c r="AB10" s="27">
        <f t="shared" si="2"/>
        <v>1</v>
      </c>
      <c r="AC10" s="27">
        <f t="shared" si="3"/>
        <v>0.88888888888888884</v>
      </c>
      <c r="AD10" s="27">
        <f t="shared" si="4"/>
        <v>0.66666666666666663</v>
      </c>
      <c r="AE10" s="27">
        <f t="shared" si="5"/>
        <v>1</v>
      </c>
      <c r="AF10" s="27">
        <f t="shared" si="6"/>
        <v>1</v>
      </c>
    </row>
    <row r="11" spans="1:32" s="16" customFormat="1" ht="78.75" x14ac:dyDescent="0.25">
      <c r="A11" s="28">
        <v>6</v>
      </c>
      <c r="B11" s="19" t="s">
        <v>1773</v>
      </c>
      <c r="C11" s="19" t="s">
        <v>1774</v>
      </c>
      <c r="D11" s="19">
        <v>3844005226</v>
      </c>
      <c r="E11" s="62">
        <f>F11+K11+S11+V11</f>
        <v>138.15469999999999</v>
      </c>
      <c r="F11" s="62">
        <f>SUM(G11:J11)</f>
        <v>33.091000000000001</v>
      </c>
      <c r="G11" s="62">
        <v>8.1469000000000005</v>
      </c>
      <c r="H11" s="62">
        <v>8.2378</v>
      </c>
      <c r="I11" s="62">
        <v>8.3916000000000004</v>
      </c>
      <c r="J11" s="62">
        <v>8.3147000000000002</v>
      </c>
      <c r="K11" s="62">
        <f>SUM(L11:R11)</f>
        <v>58.363700000000001</v>
      </c>
      <c r="L11" s="62">
        <v>8.2167999999999992</v>
      </c>
      <c r="M11" s="62">
        <v>8.2936999999999994</v>
      </c>
      <c r="N11" s="62">
        <v>8.3216999999999999</v>
      </c>
      <c r="O11" s="62">
        <v>8.3216999999999999</v>
      </c>
      <c r="P11" s="62">
        <v>8.5314999999999994</v>
      </c>
      <c r="Q11" s="62">
        <v>8.2727000000000004</v>
      </c>
      <c r="R11" s="62">
        <v>8.4055999999999997</v>
      </c>
      <c r="S11" s="62">
        <f>SUM(T11:U11)</f>
        <v>18.899999999999999</v>
      </c>
      <c r="T11" s="62">
        <v>9.4</v>
      </c>
      <c r="U11" s="62">
        <v>9.5</v>
      </c>
      <c r="V11" s="62">
        <f>SUM(W11:Y11)</f>
        <v>27.799999999999997</v>
      </c>
      <c r="W11" s="62">
        <v>9</v>
      </c>
      <c r="X11" s="62">
        <v>9.4</v>
      </c>
      <c r="Y11" s="62">
        <v>9.4</v>
      </c>
      <c r="Z11" s="27">
        <f t="shared" si="0"/>
        <v>0.94500000000000006</v>
      </c>
      <c r="AA11" s="27">
        <f t="shared" si="1"/>
        <v>0.94000000000000006</v>
      </c>
      <c r="AB11" s="27">
        <f t="shared" si="2"/>
        <v>0.95</v>
      </c>
      <c r="AC11" s="27">
        <f t="shared" si="3"/>
        <v>0.92666666666666675</v>
      </c>
      <c r="AD11" s="27">
        <f t="shared" si="4"/>
        <v>0.9</v>
      </c>
      <c r="AE11" s="27">
        <f t="shared" si="5"/>
        <v>0.94000000000000006</v>
      </c>
      <c r="AF11" s="27">
        <f t="shared" si="6"/>
        <v>0.94000000000000006</v>
      </c>
    </row>
    <row r="12" spans="1:32" s="16" customFormat="1" ht="78.75" x14ac:dyDescent="0.25">
      <c r="A12" s="28">
        <v>7</v>
      </c>
      <c r="B12" s="19" t="s">
        <v>1775</v>
      </c>
      <c r="C12" s="19" t="s">
        <v>1776</v>
      </c>
      <c r="D12" s="19">
        <v>3844005346</v>
      </c>
      <c r="E12" s="62">
        <f>F12+K12+S12+V12</f>
        <v>140.90180000000001</v>
      </c>
      <c r="F12" s="62">
        <f>SUM(G12:J12)</f>
        <v>33.148099999999999</v>
      </c>
      <c r="G12" s="62">
        <v>8.1295999999999999</v>
      </c>
      <c r="H12" s="62">
        <v>8.2407000000000004</v>
      </c>
      <c r="I12" s="62">
        <v>8.3704000000000001</v>
      </c>
      <c r="J12" s="62">
        <v>8.4074000000000009</v>
      </c>
      <c r="K12" s="62">
        <f>SUM(L12:R12)</f>
        <v>58.353700000000011</v>
      </c>
      <c r="L12" s="62">
        <v>8.15</v>
      </c>
      <c r="M12" s="62">
        <v>8.4074000000000009</v>
      </c>
      <c r="N12" s="62">
        <v>8.5</v>
      </c>
      <c r="O12" s="62">
        <v>8.2407000000000004</v>
      </c>
      <c r="P12" s="62">
        <v>8.4629999999999992</v>
      </c>
      <c r="Q12" s="62">
        <v>8.2592999999999996</v>
      </c>
      <c r="R12" s="62">
        <v>8.3332999999999995</v>
      </c>
      <c r="S12" s="62">
        <f>SUM(T12:U12)</f>
        <v>20</v>
      </c>
      <c r="T12" s="62">
        <v>10</v>
      </c>
      <c r="U12" s="62">
        <v>10</v>
      </c>
      <c r="V12" s="62">
        <f>SUM(W12:Y12)</f>
        <v>29.4</v>
      </c>
      <c r="W12" s="62">
        <v>9.6</v>
      </c>
      <c r="X12" s="62">
        <v>9.8000000000000007</v>
      </c>
      <c r="Y12" s="62">
        <v>10</v>
      </c>
      <c r="Z12" s="27">
        <f t="shared" si="0"/>
        <v>1</v>
      </c>
      <c r="AA12" s="27">
        <f t="shared" si="1"/>
        <v>1</v>
      </c>
      <c r="AB12" s="27">
        <f t="shared" si="2"/>
        <v>1</v>
      </c>
      <c r="AC12" s="27">
        <f t="shared" si="3"/>
        <v>0.98</v>
      </c>
      <c r="AD12" s="27">
        <f t="shared" si="4"/>
        <v>0.96</v>
      </c>
      <c r="AE12" s="27">
        <f t="shared" si="5"/>
        <v>0.98000000000000009</v>
      </c>
      <c r="AF12" s="27">
        <f t="shared" si="6"/>
        <v>1</v>
      </c>
    </row>
    <row r="13" spans="1:32" s="16" customFormat="1" ht="78.75" x14ac:dyDescent="0.25">
      <c r="A13" s="28">
        <v>8</v>
      </c>
      <c r="B13" s="19" t="s">
        <v>1777</v>
      </c>
      <c r="C13" s="19" t="s">
        <v>1778</v>
      </c>
      <c r="D13" s="19">
        <v>3844005258</v>
      </c>
      <c r="E13" s="62">
        <f>F13+K13+S13+V13</f>
        <v>144.9186</v>
      </c>
      <c r="F13" s="62">
        <f>SUM(G13:J13)</f>
        <v>35.3508</v>
      </c>
      <c r="G13" s="62">
        <v>8.7218</v>
      </c>
      <c r="H13" s="62">
        <v>8.7418999999999993</v>
      </c>
      <c r="I13" s="62">
        <v>9.0081000000000007</v>
      </c>
      <c r="J13" s="62">
        <v>8.8789999999999996</v>
      </c>
      <c r="K13" s="62">
        <f t="shared" ref="K13:K32" si="7">SUM(L13:R13)</f>
        <v>60.367800000000003</v>
      </c>
      <c r="L13" s="62">
        <v>8.4</v>
      </c>
      <c r="M13" s="62">
        <v>8.4354999999999993</v>
      </c>
      <c r="N13" s="62">
        <v>8.9072999999999993</v>
      </c>
      <c r="O13" s="62">
        <v>8.6047999999999991</v>
      </c>
      <c r="P13" s="62">
        <v>9.1410999999999998</v>
      </c>
      <c r="Q13" s="62">
        <v>8.4596999999999998</v>
      </c>
      <c r="R13" s="62">
        <v>8.4193999999999996</v>
      </c>
      <c r="S13" s="62">
        <f t="shared" ref="S13:S32" si="8">SUM(T13:U13)</f>
        <v>19.8</v>
      </c>
      <c r="T13" s="62">
        <v>9.9</v>
      </c>
      <c r="U13" s="62">
        <v>9.9</v>
      </c>
      <c r="V13" s="62">
        <f t="shared" ref="V13:V32" si="9">SUM(W13:Y13)</f>
        <v>29.4</v>
      </c>
      <c r="W13" s="62">
        <v>9.5</v>
      </c>
      <c r="X13" s="62">
        <v>10</v>
      </c>
      <c r="Y13" s="62">
        <v>9.9</v>
      </c>
      <c r="Z13" s="27">
        <f t="shared" si="0"/>
        <v>0.99</v>
      </c>
      <c r="AA13" s="27">
        <f t="shared" si="1"/>
        <v>0.99</v>
      </c>
      <c r="AB13" s="27">
        <f t="shared" si="2"/>
        <v>0.99</v>
      </c>
      <c r="AC13" s="27">
        <f t="shared" si="3"/>
        <v>0.98</v>
      </c>
      <c r="AD13" s="27">
        <f t="shared" si="4"/>
        <v>0.95</v>
      </c>
      <c r="AE13" s="27">
        <f t="shared" si="5"/>
        <v>1</v>
      </c>
      <c r="AF13" s="27">
        <f t="shared" si="6"/>
        <v>0.99</v>
      </c>
    </row>
    <row r="14" spans="1:32" s="16" customFormat="1" ht="78.75" x14ac:dyDescent="0.25">
      <c r="A14" s="28">
        <v>9</v>
      </c>
      <c r="B14" s="19" t="s">
        <v>1779</v>
      </c>
      <c r="C14" s="19" t="s">
        <v>1780</v>
      </c>
      <c r="D14" s="19">
        <v>3844005272</v>
      </c>
      <c r="E14" s="62">
        <f t="shared" ref="E14:E32" si="10">F14+K14+S14+V14</f>
        <v>129.84859999999998</v>
      </c>
      <c r="F14" s="62">
        <f t="shared" ref="F14:F32" si="11">SUM(G14:J14)</f>
        <v>29.8371</v>
      </c>
      <c r="G14" s="62">
        <v>7.1859999999999999</v>
      </c>
      <c r="H14" s="62">
        <v>7.3952999999999998</v>
      </c>
      <c r="I14" s="62">
        <v>7.7442000000000002</v>
      </c>
      <c r="J14" s="62">
        <v>7.5115999999999996</v>
      </c>
      <c r="K14" s="62">
        <f t="shared" si="7"/>
        <v>52.811499999999995</v>
      </c>
      <c r="L14" s="62">
        <v>7.3</v>
      </c>
      <c r="M14" s="62">
        <v>7.3952999999999998</v>
      </c>
      <c r="N14" s="62">
        <v>7.7442000000000002</v>
      </c>
      <c r="O14" s="62">
        <v>7.3952999999999998</v>
      </c>
      <c r="P14" s="62">
        <v>7.8372000000000002</v>
      </c>
      <c r="Q14" s="62">
        <v>7.5115999999999996</v>
      </c>
      <c r="R14" s="62">
        <v>7.6279000000000003</v>
      </c>
      <c r="S14" s="62">
        <f t="shared" si="8"/>
        <v>18.600000000000001</v>
      </c>
      <c r="T14" s="62">
        <v>9.3000000000000007</v>
      </c>
      <c r="U14" s="62">
        <v>9.3000000000000007</v>
      </c>
      <c r="V14" s="62">
        <f t="shared" si="9"/>
        <v>28.6</v>
      </c>
      <c r="W14" s="62">
        <v>9.3000000000000007</v>
      </c>
      <c r="X14" s="62">
        <v>9.5</v>
      </c>
      <c r="Y14" s="62">
        <v>9.8000000000000007</v>
      </c>
      <c r="Z14" s="27">
        <f t="shared" si="0"/>
        <v>0.93</v>
      </c>
      <c r="AA14" s="27">
        <f t="shared" si="1"/>
        <v>0.93</v>
      </c>
      <c r="AB14" s="27">
        <f t="shared" si="2"/>
        <v>0.93</v>
      </c>
      <c r="AC14" s="27">
        <f t="shared" si="3"/>
        <v>0.95333333333333325</v>
      </c>
      <c r="AD14" s="27">
        <f t="shared" si="4"/>
        <v>0.93</v>
      </c>
      <c r="AE14" s="27">
        <f t="shared" si="5"/>
        <v>0.95</v>
      </c>
      <c r="AF14" s="27">
        <f t="shared" si="6"/>
        <v>0.98000000000000009</v>
      </c>
    </row>
    <row r="15" spans="1:32" s="16" customFormat="1" ht="78.75" x14ac:dyDescent="0.25">
      <c r="A15" s="28">
        <v>10</v>
      </c>
      <c r="B15" s="19" t="s">
        <v>1781</v>
      </c>
      <c r="C15" s="19" t="s">
        <v>1782</v>
      </c>
      <c r="D15" s="19">
        <v>3844005297</v>
      </c>
      <c r="E15" s="62">
        <f t="shared" si="10"/>
        <v>123.508</v>
      </c>
      <c r="F15" s="62">
        <f t="shared" si="11"/>
        <v>27.741900000000001</v>
      </c>
      <c r="G15" s="62">
        <v>7.1935000000000002</v>
      </c>
      <c r="H15" s="62">
        <v>7</v>
      </c>
      <c r="I15" s="62">
        <v>6.6612999999999998</v>
      </c>
      <c r="J15" s="62">
        <v>6.8871000000000002</v>
      </c>
      <c r="K15" s="62">
        <f t="shared" si="7"/>
        <v>48.466099999999997</v>
      </c>
      <c r="L15" s="62">
        <v>6.45</v>
      </c>
      <c r="M15" s="62">
        <v>7.3548</v>
      </c>
      <c r="N15" s="62">
        <v>7.5644999999999998</v>
      </c>
      <c r="O15" s="62">
        <v>6.8387000000000002</v>
      </c>
      <c r="P15" s="62">
        <v>7.0323000000000002</v>
      </c>
      <c r="Q15" s="62">
        <v>6.5</v>
      </c>
      <c r="R15" s="62">
        <v>6.7257999999999996</v>
      </c>
      <c r="S15" s="62">
        <f t="shared" si="8"/>
        <v>19.8</v>
      </c>
      <c r="T15" s="62">
        <v>10</v>
      </c>
      <c r="U15" s="62">
        <v>9.8000000000000007</v>
      </c>
      <c r="V15" s="62">
        <f t="shared" si="9"/>
        <v>27.5</v>
      </c>
      <c r="W15" s="62">
        <v>7.9</v>
      </c>
      <c r="X15" s="62">
        <v>10</v>
      </c>
      <c r="Y15" s="62">
        <v>9.6</v>
      </c>
      <c r="Z15" s="27">
        <f t="shared" si="0"/>
        <v>0.99</v>
      </c>
      <c r="AA15" s="27">
        <f t="shared" si="1"/>
        <v>1</v>
      </c>
      <c r="AB15" s="27">
        <f t="shared" si="2"/>
        <v>0.98000000000000009</v>
      </c>
      <c r="AC15" s="27">
        <f t="shared" si="3"/>
        <v>0.91666666666666663</v>
      </c>
      <c r="AD15" s="27">
        <f t="shared" si="4"/>
        <v>0.79</v>
      </c>
      <c r="AE15" s="27">
        <f t="shared" si="5"/>
        <v>1</v>
      </c>
      <c r="AF15" s="27">
        <f t="shared" si="6"/>
        <v>0.96</v>
      </c>
    </row>
    <row r="16" spans="1:32" s="16" customFormat="1" ht="94.5" x14ac:dyDescent="0.25">
      <c r="A16" s="28">
        <v>11</v>
      </c>
      <c r="B16" s="19" t="s">
        <v>1783</v>
      </c>
      <c r="C16" s="19" t="s">
        <v>1784</v>
      </c>
      <c r="D16" s="19">
        <v>3844005307</v>
      </c>
      <c r="E16" s="62">
        <f t="shared" si="10"/>
        <v>143.5</v>
      </c>
      <c r="F16" s="62">
        <f t="shared" si="11"/>
        <v>36.694499999999998</v>
      </c>
      <c r="G16" s="62">
        <v>9.0277999999999992</v>
      </c>
      <c r="H16" s="62">
        <v>9.0832999999999995</v>
      </c>
      <c r="I16" s="62">
        <v>9.3056000000000001</v>
      </c>
      <c r="J16" s="62">
        <v>9.2777999999999992</v>
      </c>
      <c r="K16" s="62">
        <f t="shared" si="7"/>
        <v>57.705500000000001</v>
      </c>
      <c r="L16" s="62">
        <v>8.9</v>
      </c>
      <c r="M16" s="62">
        <v>8.8056000000000001</v>
      </c>
      <c r="N16" s="62">
        <v>9.3332999999999995</v>
      </c>
      <c r="O16" s="62">
        <v>7.6943999999999999</v>
      </c>
      <c r="P16" s="62">
        <v>8.9722000000000008</v>
      </c>
      <c r="Q16" s="62">
        <v>7.1111000000000004</v>
      </c>
      <c r="R16" s="62">
        <v>6.8888999999999996</v>
      </c>
      <c r="S16" s="62">
        <f t="shared" si="8"/>
        <v>19.100000000000001</v>
      </c>
      <c r="T16" s="62">
        <v>9.1</v>
      </c>
      <c r="U16" s="62">
        <v>10</v>
      </c>
      <c r="V16" s="62">
        <f t="shared" si="9"/>
        <v>30</v>
      </c>
      <c r="W16" s="62">
        <v>10</v>
      </c>
      <c r="X16" s="62">
        <v>10</v>
      </c>
      <c r="Y16" s="62">
        <v>10</v>
      </c>
      <c r="Z16" s="27">
        <f t="shared" si="0"/>
        <v>0.95499999999999996</v>
      </c>
      <c r="AA16" s="27">
        <f t="shared" si="1"/>
        <v>0.90999999999999992</v>
      </c>
      <c r="AB16" s="27">
        <f t="shared" si="2"/>
        <v>1</v>
      </c>
      <c r="AC16" s="27">
        <f t="shared" si="3"/>
        <v>1</v>
      </c>
      <c r="AD16" s="27">
        <f t="shared" si="4"/>
        <v>1</v>
      </c>
      <c r="AE16" s="27">
        <f t="shared" si="5"/>
        <v>1</v>
      </c>
      <c r="AF16" s="27">
        <f t="shared" si="6"/>
        <v>1</v>
      </c>
    </row>
    <row r="17" spans="1:32" s="16" customFormat="1" ht="78.75" x14ac:dyDescent="0.25">
      <c r="A17" s="28">
        <v>12</v>
      </c>
      <c r="B17" s="19" t="s">
        <v>1785</v>
      </c>
      <c r="C17" s="19" t="s">
        <v>1786</v>
      </c>
      <c r="D17" s="19">
        <v>3844005314</v>
      </c>
      <c r="E17" s="62">
        <f t="shared" si="10"/>
        <v>142.19989999999999</v>
      </c>
      <c r="F17" s="62">
        <f t="shared" si="11"/>
        <v>32.840899999999998</v>
      </c>
      <c r="G17" s="62">
        <v>7.4772999999999996</v>
      </c>
      <c r="H17" s="62">
        <v>8.2044999999999995</v>
      </c>
      <c r="I17" s="62">
        <v>8.5</v>
      </c>
      <c r="J17" s="62">
        <v>8.6591000000000005</v>
      </c>
      <c r="K17" s="62">
        <f t="shared" si="7"/>
        <v>59.658999999999999</v>
      </c>
      <c r="L17" s="62">
        <v>8</v>
      </c>
      <c r="M17" s="62">
        <v>8.3408999999999995</v>
      </c>
      <c r="N17" s="62">
        <v>8.5227000000000004</v>
      </c>
      <c r="O17" s="62">
        <v>8.6591000000000005</v>
      </c>
      <c r="P17" s="62">
        <v>9.1818000000000008</v>
      </c>
      <c r="Q17" s="62">
        <v>8.3635999999999999</v>
      </c>
      <c r="R17" s="62">
        <v>8.5908999999999995</v>
      </c>
      <c r="S17" s="62">
        <f t="shared" si="8"/>
        <v>20</v>
      </c>
      <c r="T17" s="62">
        <v>10</v>
      </c>
      <c r="U17" s="62">
        <v>10</v>
      </c>
      <c r="V17" s="62">
        <f t="shared" si="9"/>
        <v>29.7</v>
      </c>
      <c r="W17" s="62">
        <v>9.6999999999999993</v>
      </c>
      <c r="X17" s="62">
        <v>10</v>
      </c>
      <c r="Y17" s="62">
        <v>10</v>
      </c>
      <c r="Z17" s="27">
        <f t="shared" si="0"/>
        <v>1</v>
      </c>
      <c r="AA17" s="27">
        <f t="shared" si="1"/>
        <v>1</v>
      </c>
      <c r="AB17" s="27">
        <f t="shared" si="2"/>
        <v>1</v>
      </c>
      <c r="AC17" s="27">
        <f t="shared" si="3"/>
        <v>0.98999999999999988</v>
      </c>
      <c r="AD17" s="27">
        <f t="shared" si="4"/>
        <v>0.97</v>
      </c>
      <c r="AE17" s="27">
        <f t="shared" si="5"/>
        <v>1</v>
      </c>
      <c r="AF17" s="27">
        <f t="shared" si="6"/>
        <v>1</v>
      </c>
    </row>
    <row r="18" spans="1:32" s="16" customFormat="1" ht="94.5" x14ac:dyDescent="0.25">
      <c r="A18" s="28">
        <v>13</v>
      </c>
      <c r="B18" s="19" t="s">
        <v>1787</v>
      </c>
      <c r="C18" s="19" t="s">
        <v>1788</v>
      </c>
      <c r="D18" s="19">
        <v>3844005466</v>
      </c>
      <c r="E18" s="62">
        <f t="shared" si="10"/>
        <v>141.8494</v>
      </c>
      <c r="F18" s="62">
        <f t="shared" si="11"/>
        <v>32.942100000000003</v>
      </c>
      <c r="G18" s="62">
        <v>7.6521999999999997</v>
      </c>
      <c r="H18" s="62">
        <v>8.0145</v>
      </c>
      <c r="I18" s="62">
        <v>8.6957000000000004</v>
      </c>
      <c r="J18" s="62">
        <v>8.5797000000000008</v>
      </c>
      <c r="K18" s="62">
        <f t="shared" si="7"/>
        <v>58.907299999999999</v>
      </c>
      <c r="L18" s="62">
        <v>8.4</v>
      </c>
      <c r="M18" s="62">
        <v>8.4492999999999991</v>
      </c>
      <c r="N18" s="62">
        <v>8.4347999999999992</v>
      </c>
      <c r="O18" s="62">
        <v>8.2608999999999995</v>
      </c>
      <c r="P18" s="62">
        <v>8.4492999999999991</v>
      </c>
      <c r="Q18" s="62">
        <v>8.4057999999999993</v>
      </c>
      <c r="R18" s="62">
        <v>8.5071999999999992</v>
      </c>
      <c r="S18" s="62">
        <f t="shared" si="8"/>
        <v>20</v>
      </c>
      <c r="T18" s="62">
        <v>10</v>
      </c>
      <c r="U18" s="62">
        <v>10</v>
      </c>
      <c r="V18" s="62">
        <f t="shared" si="9"/>
        <v>30</v>
      </c>
      <c r="W18" s="62">
        <v>10</v>
      </c>
      <c r="X18" s="62">
        <v>10</v>
      </c>
      <c r="Y18" s="62">
        <v>10</v>
      </c>
      <c r="Z18" s="27">
        <f t="shared" si="0"/>
        <v>1</v>
      </c>
      <c r="AA18" s="27">
        <f t="shared" si="1"/>
        <v>1</v>
      </c>
      <c r="AB18" s="27">
        <f t="shared" si="2"/>
        <v>1</v>
      </c>
      <c r="AC18" s="27">
        <f t="shared" si="3"/>
        <v>1</v>
      </c>
      <c r="AD18" s="27">
        <f t="shared" si="4"/>
        <v>1</v>
      </c>
      <c r="AE18" s="27">
        <f t="shared" si="5"/>
        <v>1</v>
      </c>
      <c r="AF18" s="27">
        <f t="shared" si="6"/>
        <v>1</v>
      </c>
    </row>
    <row r="19" spans="1:32" s="16" customFormat="1" ht="94.5" x14ac:dyDescent="0.25">
      <c r="A19" s="28">
        <v>14</v>
      </c>
      <c r="B19" s="19" t="s">
        <v>1789</v>
      </c>
      <c r="C19" s="19" t="s">
        <v>1790</v>
      </c>
      <c r="D19" s="19">
        <v>3844005177</v>
      </c>
      <c r="E19" s="62">
        <f t="shared" si="10"/>
        <v>152</v>
      </c>
      <c r="F19" s="62">
        <f t="shared" si="11"/>
        <v>35</v>
      </c>
      <c r="G19" s="62">
        <v>8</v>
      </c>
      <c r="H19" s="62">
        <v>7</v>
      </c>
      <c r="I19" s="62">
        <v>10</v>
      </c>
      <c r="J19" s="62">
        <v>10</v>
      </c>
      <c r="K19" s="62">
        <f t="shared" si="7"/>
        <v>67</v>
      </c>
      <c r="L19" s="62">
        <v>9</v>
      </c>
      <c r="M19" s="62">
        <v>8</v>
      </c>
      <c r="N19" s="62">
        <v>10</v>
      </c>
      <c r="O19" s="62">
        <v>10</v>
      </c>
      <c r="P19" s="62">
        <v>10</v>
      </c>
      <c r="Q19" s="62">
        <v>10</v>
      </c>
      <c r="R19" s="62">
        <v>10</v>
      </c>
      <c r="S19" s="62">
        <f t="shared" si="8"/>
        <v>20</v>
      </c>
      <c r="T19" s="62">
        <v>10</v>
      </c>
      <c r="U19" s="62">
        <v>10</v>
      </c>
      <c r="V19" s="62">
        <f t="shared" si="9"/>
        <v>30</v>
      </c>
      <c r="W19" s="62">
        <v>10</v>
      </c>
      <c r="X19" s="62">
        <v>10</v>
      </c>
      <c r="Y19" s="62">
        <v>10</v>
      </c>
      <c r="Z19" s="27">
        <f t="shared" si="0"/>
        <v>1</v>
      </c>
      <c r="AA19" s="27">
        <f t="shared" si="1"/>
        <v>1</v>
      </c>
      <c r="AB19" s="27">
        <f t="shared" si="2"/>
        <v>1</v>
      </c>
      <c r="AC19" s="27">
        <f t="shared" si="3"/>
        <v>1</v>
      </c>
      <c r="AD19" s="27">
        <f t="shared" si="4"/>
        <v>1</v>
      </c>
      <c r="AE19" s="27">
        <f t="shared" si="5"/>
        <v>1</v>
      </c>
      <c r="AF19" s="27">
        <f t="shared" si="6"/>
        <v>1</v>
      </c>
    </row>
    <row r="20" spans="1:32" s="16" customFormat="1" ht="94.5" x14ac:dyDescent="0.25">
      <c r="A20" s="28">
        <v>15</v>
      </c>
      <c r="B20" s="19" t="s">
        <v>1791</v>
      </c>
      <c r="C20" s="19" t="s">
        <v>1792</v>
      </c>
      <c r="D20" s="19">
        <v>3844005635</v>
      </c>
      <c r="E20" s="62">
        <f t="shared" si="10"/>
        <v>152.29139999999998</v>
      </c>
      <c r="F20" s="62">
        <f t="shared" si="11"/>
        <v>38.106400000000001</v>
      </c>
      <c r="G20" s="62">
        <v>9.4254999999999995</v>
      </c>
      <c r="H20" s="62">
        <v>9.5745000000000005</v>
      </c>
      <c r="I20" s="62">
        <v>9.5532000000000004</v>
      </c>
      <c r="J20" s="62">
        <v>9.5532000000000004</v>
      </c>
      <c r="K20" s="62">
        <f t="shared" si="7"/>
        <v>65.484999999999999</v>
      </c>
      <c r="L20" s="62">
        <v>9.4</v>
      </c>
      <c r="M20" s="62">
        <v>9.3404000000000007</v>
      </c>
      <c r="N20" s="62">
        <v>9.5532000000000004</v>
      </c>
      <c r="O20" s="62">
        <v>9.2553000000000001</v>
      </c>
      <c r="P20" s="62">
        <v>9.3191000000000006</v>
      </c>
      <c r="Q20" s="62">
        <v>9.3617000000000008</v>
      </c>
      <c r="R20" s="62">
        <v>9.2553000000000001</v>
      </c>
      <c r="S20" s="62">
        <f t="shared" si="8"/>
        <v>19.600000000000001</v>
      </c>
      <c r="T20" s="62">
        <v>9.8000000000000007</v>
      </c>
      <c r="U20" s="62">
        <v>9.8000000000000007</v>
      </c>
      <c r="V20" s="62">
        <f t="shared" si="9"/>
        <v>29.1</v>
      </c>
      <c r="W20" s="62">
        <v>9.3000000000000007</v>
      </c>
      <c r="X20" s="62">
        <v>9.8000000000000007</v>
      </c>
      <c r="Y20" s="62">
        <v>10</v>
      </c>
      <c r="Z20" s="27">
        <f t="shared" si="0"/>
        <v>0.98000000000000009</v>
      </c>
      <c r="AA20" s="27">
        <f t="shared" si="1"/>
        <v>0.98000000000000009</v>
      </c>
      <c r="AB20" s="27">
        <f t="shared" si="2"/>
        <v>0.98000000000000009</v>
      </c>
      <c r="AC20" s="27">
        <f t="shared" si="3"/>
        <v>0.97000000000000008</v>
      </c>
      <c r="AD20" s="27">
        <f t="shared" si="4"/>
        <v>0.93</v>
      </c>
      <c r="AE20" s="27">
        <f t="shared" si="5"/>
        <v>0.98000000000000009</v>
      </c>
      <c r="AF20" s="27">
        <f t="shared" si="6"/>
        <v>1</v>
      </c>
    </row>
    <row r="21" spans="1:32" s="16" customFormat="1" ht="78.75" x14ac:dyDescent="0.25">
      <c r="A21" s="28">
        <v>16</v>
      </c>
      <c r="B21" s="19" t="s">
        <v>1793</v>
      </c>
      <c r="C21" s="19" t="s">
        <v>1794</v>
      </c>
      <c r="D21" s="19">
        <v>3844005498</v>
      </c>
      <c r="E21" s="62">
        <f t="shared" si="10"/>
        <v>134.88877222222223</v>
      </c>
      <c r="F21" s="62">
        <f t="shared" si="11"/>
        <v>33.777799999999999</v>
      </c>
      <c r="G21" s="62">
        <v>8.4443999999999999</v>
      </c>
      <c r="H21" s="62">
        <v>8.6667000000000005</v>
      </c>
      <c r="I21" s="62">
        <v>9</v>
      </c>
      <c r="J21" s="62">
        <v>7.6666999999999996</v>
      </c>
      <c r="K21" s="62">
        <f t="shared" si="7"/>
        <v>53.888750000000002</v>
      </c>
      <c r="L21" s="62">
        <v>8.2777500000000011</v>
      </c>
      <c r="M21" s="62">
        <v>7.9443999999999999</v>
      </c>
      <c r="N21" s="62">
        <v>7.4443999999999999</v>
      </c>
      <c r="O21" s="62">
        <v>7.4443999999999999</v>
      </c>
      <c r="P21" s="62">
        <v>9.1111000000000004</v>
      </c>
      <c r="Q21" s="62">
        <v>6.5</v>
      </c>
      <c r="R21" s="62">
        <v>7.1666999999999996</v>
      </c>
      <c r="S21" s="62">
        <f t="shared" si="8"/>
        <v>18.888888888888889</v>
      </c>
      <c r="T21" s="62">
        <v>9.4444444444444446</v>
      </c>
      <c r="U21" s="62">
        <v>9.4444444444444446</v>
      </c>
      <c r="V21" s="62">
        <f t="shared" si="9"/>
        <v>28.333333333333336</v>
      </c>
      <c r="W21" s="62">
        <v>9.4444444444444446</v>
      </c>
      <c r="X21" s="62">
        <v>9.4444444444444446</v>
      </c>
      <c r="Y21" s="62">
        <v>9.4444444444444446</v>
      </c>
      <c r="Z21" s="27">
        <f t="shared" si="0"/>
        <v>0.94444444444444442</v>
      </c>
      <c r="AA21" s="27">
        <f t="shared" si="1"/>
        <v>0.94444444444444442</v>
      </c>
      <c r="AB21" s="27">
        <f t="shared" si="2"/>
        <v>0.94444444444444442</v>
      </c>
      <c r="AC21" s="27">
        <f t="shared" si="3"/>
        <v>0.94444444444444431</v>
      </c>
      <c r="AD21" s="27">
        <f t="shared" si="4"/>
        <v>0.94444444444444442</v>
      </c>
      <c r="AE21" s="27">
        <f t="shared" si="5"/>
        <v>0.94444444444444442</v>
      </c>
      <c r="AF21" s="27">
        <f t="shared" si="6"/>
        <v>0.94444444444444442</v>
      </c>
    </row>
    <row r="22" spans="1:32" s="2" customFormat="1" ht="63" x14ac:dyDescent="0.25">
      <c r="A22" s="28">
        <v>17</v>
      </c>
      <c r="B22" s="3" t="s">
        <v>1795</v>
      </c>
      <c r="C22" s="3" t="s">
        <v>1796</v>
      </c>
      <c r="D22" s="3">
        <v>3844005071</v>
      </c>
      <c r="E22" s="61">
        <f t="shared" si="10"/>
        <v>126.75192857142856</v>
      </c>
      <c r="F22" s="61">
        <f t="shared" si="11"/>
        <v>32.032200000000003</v>
      </c>
      <c r="G22" s="61">
        <v>8.0250000000000004</v>
      </c>
      <c r="H22" s="61">
        <v>8.0286000000000008</v>
      </c>
      <c r="I22" s="61">
        <v>7.2142999999999997</v>
      </c>
      <c r="J22" s="61">
        <v>8.7643000000000004</v>
      </c>
      <c r="K22" s="61">
        <f t="shared" si="7"/>
        <v>44.898299999999992</v>
      </c>
      <c r="L22" s="61">
        <v>7.4625000000000004</v>
      </c>
      <c r="M22" s="61">
        <v>6.1429</v>
      </c>
      <c r="N22" s="61">
        <v>5.7535999999999996</v>
      </c>
      <c r="O22" s="61">
        <v>5.8106999999999998</v>
      </c>
      <c r="P22" s="61">
        <v>9.9285999999999994</v>
      </c>
      <c r="Q22" s="61">
        <v>6.3071000000000002</v>
      </c>
      <c r="R22" s="61">
        <v>3.4929000000000001</v>
      </c>
      <c r="S22" s="61">
        <f t="shared" si="8"/>
        <v>20</v>
      </c>
      <c r="T22" s="61">
        <v>10</v>
      </c>
      <c r="U22" s="61">
        <v>10</v>
      </c>
      <c r="V22" s="61">
        <f t="shared" si="9"/>
        <v>29.821428571428573</v>
      </c>
      <c r="W22" s="61">
        <v>9.8928571428571423</v>
      </c>
      <c r="X22" s="61">
        <v>9.9642857142857153</v>
      </c>
      <c r="Y22" s="61">
        <v>9.9642857142857153</v>
      </c>
      <c r="Z22" s="27">
        <f t="shared" si="0"/>
        <v>1</v>
      </c>
      <c r="AA22" s="27">
        <f t="shared" si="1"/>
        <v>1</v>
      </c>
      <c r="AB22" s="27">
        <f t="shared" si="2"/>
        <v>1</v>
      </c>
      <c r="AC22" s="27">
        <f t="shared" si="3"/>
        <v>0.99404761904761907</v>
      </c>
      <c r="AD22" s="27">
        <f t="shared" si="4"/>
        <v>0.98928571428571421</v>
      </c>
      <c r="AE22" s="27">
        <f t="shared" si="5"/>
        <v>0.99642857142857155</v>
      </c>
      <c r="AF22" s="27">
        <f t="shared" si="6"/>
        <v>0.99642857142857155</v>
      </c>
    </row>
    <row r="23" spans="1:32" s="2" customFormat="1" ht="63" x14ac:dyDescent="0.25">
      <c r="A23" s="28">
        <v>18</v>
      </c>
      <c r="B23" s="3" t="s">
        <v>1797</v>
      </c>
      <c r="C23" s="3" t="s">
        <v>1798</v>
      </c>
      <c r="D23" s="3">
        <v>3844005201</v>
      </c>
      <c r="E23" s="61">
        <f t="shared" si="10"/>
        <v>121.89287142857142</v>
      </c>
      <c r="F23" s="61">
        <f t="shared" si="11"/>
        <v>32.642899999999997</v>
      </c>
      <c r="G23" s="61">
        <v>8</v>
      </c>
      <c r="H23" s="61">
        <v>7.9286000000000003</v>
      </c>
      <c r="I23" s="61">
        <v>8.5714000000000006</v>
      </c>
      <c r="J23" s="61">
        <v>8.1428999999999991</v>
      </c>
      <c r="K23" s="61">
        <f t="shared" si="7"/>
        <v>47.821399999999997</v>
      </c>
      <c r="L23" s="61">
        <v>6.1786000000000003</v>
      </c>
      <c r="M23" s="61">
        <v>8.1428999999999991</v>
      </c>
      <c r="N23" s="61">
        <v>8.5714000000000006</v>
      </c>
      <c r="O23" s="61">
        <v>5.4286000000000003</v>
      </c>
      <c r="P23" s="61">
        <v>8.0714000000000006</v>
      </c>
      <c r="Q23" s="61">
        <v>6.8571</v>
      </c>
      <c r="R23" s="61">
        <v>4.5713999999999997</v>
      </c>
      <c r="S23" s="61">
        <f t="shared" si="8"/>
        <v>19.285714285714285</v>
      </c>
      <c r="T23" s="61">
        <v>10</v>
      </c>
      <c r="U23" s="61">
        <v>9.2857142857142865</v>
      </c>
      <c r="V23" s="61">
        <f t="shared" si="9"/>
        <v>22.142857142857146</v>
      </c>
      <c r="W23" s="61">
        <v>4.2857142857142856</v>
      </c>
      <c r="X23" s="61">
        <v>8.5714285714285712</v>
      </c>
      <c r="Y23" s="61">
        <v>9.2857142857142865</v>
      </c>
      <c r="Z23" s="27">
        <f t="shared" si="0"/>
        <v>0.9642857142857143</v>
      </c>
      <c r="AA23" s="27">
        <f t="shared" si="1"/>
        <v>1</v>
      </c>
      <c r="AB23" s="27">
        <f t="shared" si="2"/>
        <v>0.9285714285714286</v>
      </c>
      <c r="AC23" s="27">
        <f t="shared" si="3"/>
        <v>0.73809523809523814</v>
      </c>
      <c r="AD23" s="27">
        <f t="shared" si="4"/>
        <v>0.42857142857142855</v>
      </c>
      <c r="AE23" s="27">
        <f t="shared" si="5"/>
        <v>0.8571428571428571</v>
      </c>
      <c r="AF23" s="27">
        <f t="shared" si="6"/>
        <v>0.9285714285714286</v>
      </c>
    </row>
    <row r="24" spans="1:32" s="2" customFormat="1" ht="63" x14ac:dyDescent="0.25">
      <c r="A24" s="28">
        <v>19</v>
      </c>
      <c r="B24" s="3" t="s">
        <v>1799</v>
      </c>
      <c r="C24" s="3" t="s">
        <v>1800</v>
      </c>
      <c r="D24" s="3">
        <v>3844005064</v>
      </c>
      <c r="E24" s="61">
        <f t="shared" si="10"/>
        <v>145.60679999999999</v>
      </c>
      <c r="F24" s="61">
        <f t="shared" si="11"/>
        <v>35.2361</v>
      </c>
      <c r="G24" s="61">
        <v>8.7978000000000005</v>
      </c>
      <c r="H24" s="61">
        <v>8.8315000000000001</v>
      </c>
      <c r="I24" s="61">
        <v>8.7978000000000005</v>
      </c>
      <c r="J24" s="61">
        <v>8.8089999999999993</v>
      </c>
      <c r="K24" s="61">
        <f t="shared" si="7"/>
        <v>60.370699999999999</v>
      </c>
      <c r="L24" s="61">
        <v>8.7865000000000002</v>
      </c>
      <c r="M24" s="61">
        <v>8.6292000000000009</v>
      </c>
      <c r="N24" s="61">
        <v>8.3146000000000004</v>
      </c>
      <c r="O24" s="61">
        <v>8.0449000000000002</v>
      </c>
      <c r="P24" s="61">
        <v>8.6853999999999996</v>
      </c>
      <c r="Q24" s="61">
        <v>8.8538999999999994</v>
      </c>
      <c r="R24" s="61">
        <v>9.0562000000000005</v>
      </c>
      <c r="S24" s="61">
        <f t="shared" si="8"/>
        <v>20</v>
      </c>
      <c r="T24" s="61">
        <v>10</v>
      </c>
      <c r="U24" s="61">
        <v>10</v>
      </c>
      <c r="V24" s="61">
        <f t="shared" si="9"/>
        <v>30</v>
      </c>
      <c r="W24" s="61">
        <v>10</v>
      </c>
      <c r="X24" s="61">
        <v>10</v>
      </c>
      <c r="Y24" s="61">
        <v>10</v>
      </c>
      <c r="Z24" s="27">
        <f t="shared" si="0"/>
        <v>1</v>
      </c>
      <c r="AA24" s="27">
        <f t="shared" si="1"/>
        <v>1</v>
      </c>
      <c r="AB24" s="27">
        <f t="shared" si="2"/>
        <v>1</v>
      </c>
      <c r="AC24" s="27">
        <f t="shared" si="3"/>
        <v>1</v>
      </c>
      <c r="AD24" s="27">
        <f t="shared" si="4"/>
        <v>1</v>
      </c>
      <c r="AE24" s="27">
        <f t="shared" si="5"/>
        <v>1</v>
      </c>
      <c r="AF24" s="27">
        <f t="shared" si="6"/>
        <v>1</v>
      </c>
    </row>
    <row r="25" spans="1:32" s="2" customFormat="1" ht="63" x14ac:dyDescent="0.25">
      <c r="A25" s="28">
        <v>20</v>
      </c>
      <c r="B25" s="3" t="s">
        <v>1801</v>
      </c>
      <c r="C25" s="3" t="s">
        <v>1802</v>
      </c>
      <c r="D25" s="3">
        <v>3844005427</v>
      </c>
      <c r="E25" s="61">
        <f t="shared" si="10"/>
        <v>133.66673333333333</v>
      </c>
      <c r="F25" s="61">
        <f t="shared" si="11"/>
        <v>40</v>
      </c>
      <c r="G25" s="61">
        <v>10</v>
      </c>
      <c r="H25" s="61">
        <v>10</v>
      </c>
      <c r="I25" s="61">
        <v>10</v>
      </c>
      <c r="J25" s="61">
        <v>10</v>
      </c>
      <c r="K25" s="61">
        <f t="shared" si="7"/>
        <v>50.333399999999997</v>
      </c>
      <c r="L25" s="61">
        <v>8</v>
      </c>
      <c r="M25" s="61">
        <v>7.6666999999999996</v>
      </c>
      <c r="N25" s="61">
        <v>7.3333000000000004</v>
      </c>
      <c r="O25" s="61">
        <v>4.6666999999999996</v>
      </c>
      <c r="P25" s="61">
        <v>10</v>
      </c>
      <c r="Q25" s="61">
        <v>7.6666999999999996</v>
      </c>
      <c r="R25" s="61">
        <v>5</v>
      </c>
      <c r="S25" s="61">
        <f t="shared" si="8"/>
        <v>20</v>
      </c>
      <c r="T25" s="61">
        <v>10</v>
      </c>
      <c r="U25" s="61">
        <v>10</v>
      </c>
      <c r="V25" s="61">
        <f t="shared" si="9"/>
        <v>23.333333333333332</v>
      </c>
      <c r="W25" s="61">
        <v>3.333333333333333</v>
      </c>
      <c r="X25" s="61">
        <v>10</v>
      </c>
      <c r="Y25" s="61">
        <v>10</v>
      </c>
      <c r="Z25" s="27">
        <f t="shared" si="0"/>
        <v>1</v>
      </c>
      <c r="AA25" s="27">
        <f t="shared" si="1"/>
        <v>1</v>
      </c>
      <c r="AB25" s="27">
        <f t="shared" si="2"/>
        <v>1</v>
      </c>
      <c r="AC25" s="27">
        <f t="shared" si="3"/>
        <v>0.77777777777777768</v>
      </c>
      <c r="AD25" s="27">
        <f t="shared" si="4"/>
        <v>0.33333333333333331</v>
      </c>
      <c r="AE25" s="27">
        <f t="shared" si="5"/>
        <v>1</v>
      </c>
      <c r="AF25" s="27">
        <f t="shared" si="6"/>
        <v>1</v>
      </c>
    </row>
    <row r="26" spans="1:32" s="2" customFormat="1" ht="63" x14ac:dyDescent="0.25">
      <c r="A26" s="28">
        <v>21</v>
      </c>
      <c r="B26" s="3" t="s">
        <v>1803</v>
      </c>
      <c r="C26" s="3" t="s">
        <v>1804</v>
      </c>
      <c r="D26" s="3">
        <v>3844005410</v>
      </c>
      <c r="E26" s="61">
        <f t="shared" si="10"/>
        <v>157.92490000000001</v>
      </c>
      <c r="F26" s="61">
        <f t="shared" si="11"/>
        <v>39.374900000000004</v>
      </c>
      <c r="G26" s="61">
        <v>9.875</v>
      </c>
      <c r="H26" s="61">
        <v>9.8332999999999995</v>
      </c>
      <c r="I26" s="61">
        <v>9.8332999999999995</v>
      </c>
      <c r="J26" s="61">
        <v>9.8332999999999995</v>
      </c>
      <c r="K26" s="61">
        <f t="shared" si="7"/>
        <v>68.55</v>
      </c>
      <c r="L26" s="61">
        <v>9.8000000000000007</v>
      </c>
      <c r="M26" s="61">
        <v>9.8332999999999995</v>
      </c>
      <c r="N26" s="61">
        <v>9.8332999999999995</v>
      </c>
      <c r="O26" s="61">
        <v>9.7292000000000005</v>
      </c>
      <c r="P26" s="61">
        <v>9.8332999999999995</v>
      </c>
      <c r="Q26" s="61">
        <v>9.7917000000000005</v>
      </c>
      <c r="R26" s="61">
        <v>9.7292000000000005</v>
      </c>
      <c r="S26" s="61">
        <f t="shared" si="8"/>
        <v>20</v>
      </c>
      <c r="T26" s="61">
        <v>10</v>
      </c>
      <c r="U26" s="61">
        <v>10</v>
      </c>
      <c r="V26" s="61">
        <f t="shared" si="9"/>
        <v>30</v>
      </c>
      <c r="W26" s="61">
        <v>10</v>
      </c>
      <c r="X26" s="61">
        <v>10</v>
      </c>
      <c r="Y26" s="61">
        <v>10</v>
      </c>
      <c r="Z26" s="27">
        <f t="shared" si="0"/>
        <v>1</v>
      </c>
      <c r="AA26" s="27">
        <f t="shared" si="1"/>
        <v>1</v>
      </c>
      <c r="AB26" s="27">
        <f t="shared" si="2"/>
        <v>1</v>
      </c>
      <c r="AC26" s="27">
        <f t="shared" si="3"/>
        <v>1</v>
      </c>
      <c r="AD26" s="27">
        <f t="shared" si="4"/>
        <v>1</v>
      </c>
      <c r="AE26" s="27">
        <f t="shared" si="5"/>
        <v>1</v>
      </c>
      <c r="AF26" s="27">
        <f t="shared" si="6"/>
        <v>1</v>
      </c>
    </row>
    <row r="27" spans="1:32" s="2" customFormat="1" ht="63" x14ac:dyDescent="0.25">
      <c r="A27" s="28">
        <v>22</v>
      </c>
      <c r="B27" s="3" t="s">
        <v>1805</v>
      </c>
      <c r="C27" s="3" t="s">
        <v>1806</v>
      </c>
      <c r="D27" s="3">
        <v>3844005160</v>
      </c>
      <c r="E27" s="61">
        <f t="shared" si="10"/>
        <v>134.34170492957747</v>
      </c>
      <c r="F27" s="61">
        <f t="shared" si="11"/>
        <v>35.307699999999997</v>
      </c>
      <c r="G27" s="61">
        <v>8.7902000000000005</v>
      </c>
      <c r="H27" s="61">
        <v>9.1258999999999997</v>
      </c>
      <c r="I27" s="61">
        <v>9.0908999999999995</v>
      </c>
      <c r="J27" s="61">
        <v>8.3007000000000009</v>
      </c>
      <c r="K27" s="61">
        <f t="shared" si="7"/>
        <v>49.174850000000006</v>
      </c>
      <c r="L27" s="61">
        <v>8.0769500000000001</v>
      </c>
      <c r="M27" s="61">
        <v>9.0139999999999993</v>
      </c>
      <c r="N27" s="61">
        <v>7.6573000000000002</v>
      </c>
      <c r="O27" s="61">
        <v>1.8811</v>
      </c>
      <c r="P27" s="61">
        <v>7.8322000000000003</v>
      </c>
      <c r="Q27" s="61">
        <v>7.1048999999999998</v>
      </c>
      <c r="R27" s="61">
        <v>7.6083999999999996</v>
      </c>
      <c r="S27" s="61">
        <f t="shared" si="8"/>
        <v>20</v>
      </c>
      <c r="T27" s="61">
        <v>10</v>
      </c>
      <c r="U27" s="61">
        <v>10</v>
      </c>
      <c r="V27" s="61">
        <f t="shared" si="9"/>
        <v>29.859154929577464</v>
      </c>
      <c r="W27" s="61">
        <v>9.8591549295774641</v>
      </c>
      <c r="X27" s="61">
        <v>10</v>
      </c>
      <c r="Y27" s="61">
        <v>10</v>
      </c>
      <c r="Z27" s="27">
        <f t="shared" si="0"/>
        <v>1</v>
      </c>
      <c r="AA27" s="27">
        <f t="shared" si="1"/>
        <v>1</v>
      </c>
      <c r="AB27" s="27">
        <f t="shared" si="2"/>
        <v>1</v>
      </c>
      <c r="AC27" s="27">
        <f t="shared" si="3"/>
        <v>0.99530516431924887</v>
      </c>
      <c r="AD27" s="27">
        <f t="shared" si="4"/>
        <v>0.98591549295774639</v>
      </c>
      <c r="AE27" s="27">
        <f t="shared" si="5"/>
        <v>1</v>
      </c>
      <c r="AF27" s="27">
        <f t="shared" si="6"/>
        <v>1</v>
      </c>
    </row>
    <row r="28" spans="1:32" s="2" customFormat="1" ht="63" x14ac:dyDescent="0.25">
      <c r="A28" s="28">
        <v>23</v>
      </c>
      <c r="B28" s="3" t="s">
        <v>1807</v>
      </c>
      <c r="C28" s="3" t="s">
        <v>1808</v>
      </c>
      <c r="D28" s="3">
        <v>3844005145</v>
      </c>
      <c r="E28" s="61">
        <f t="shared" si="10"/>
        <v>136.5</v>
      </c>
      <c r="F28" s="61">
        <f t="shared" si="11"/>
        <v>33.200000000000003</v>
      </c>
      <c r="G28" s="61">
        <v>7.6</v>
      </c>
      <c r="H28" s="61">
        <v>8.4</v>
      </c>
      <c r="I28" s="61">
        <v>8.8000000000000007</v>
      </c>
      <c r="J28" s="61">
        <v>8.4</v>
      </c>
      <c r="K28" s="61">
        <f t="shared" si="7"/>
        <v>55.300000000000004</v>
      </c>
      <c r="L28" s="61">
        <v>8.1000000000000014</v>
      </c>
      <c r="M28" s="61">
        <v>8.1999999999999993</v>
      </c>
      <c r="N28" s="61">
        <v>8.8000000000000007</v>
      </c>
      <c r="O28" s="61">
        <v>7</v>
      </c>
      <c r="P28" s="61">
        <v>8.6</v>
      </c>
      <c r="Q28" s="61">
        <v>7.2</v>
      </c>
      <c r="R28" s="61">
        <v>7.4</v>
      </c>
      <c r="S28" s="61">
        <f t="shared" si="8"/>
        <v>20</v>
      </c>
      <c r="T28" s="61">
        <v>10</v>
      </c>
      <c r="U28" s="61">
        <v>10</v>
      </c>
      <c r="V28" s="61">
        <f t="shared" si="9"/>
        <v>28</v>
      </c>
      <c r="W28" s="61">
        <v>8</v>
      </c>
      <c r="X28" s="61">
        <v>10</v>
      </c>
      <c r="Y28" s="61">
        <v>10</v>
      </c>
      <c r="Z28" s="27">
        <f t="shared" si="0"/>
        <v>1</v>
      </c>
      <c r="AA28" s="27">
        <f t="shared" si="1"/>
        <v>1</v>
      </c>
      <c r="AB28" s="27">
        <f t="shared" si="2"/>
        <v>1</v>
      </c>
      <c r="AC28" s="27">
        <f t="shared" si="3"/>
        <v>0.93333333333333324</v>
      </c>
      <c r="AD28" s="27">
        <f t="shared" si="4"/>
        <v>0.8</v>
      </c>
      <c r="AE28" s="27">
        <f t="shared" si="5"/>
        <v>1</v>
      </c>
      <c r="AF28" s="27">
        <f t="shared" si="6"/>
        <v>1</v>
      </c>
    </row>
    <row r="29" spans="1:32" s="2" customFormat="1" ht="63" x14ac:dyDescent="0.25">
      <c r="A29" s="28">
        <v>24</v>
      </c>
      <c r="B29" s="3" t="s">
        <v>1809</v>
      </c>
      <c r="C29" s="3" t="s">
        <v>1810</v>
      </c>
      <c r="D29" s="3">
        <v>3844005191</v>
      </c>
      <c r="E29" s="61">
        <f t="shared" si="10"/>
        <v>141.28570000000002</v>
      </c>
      <c r="F29" s="61">
        <f t="shared" si="11"/>
        <v>37.285700000000006</v>
      </c>
      <c r="G29" s="61">
        <v>9.2857000000000003</v>
      </c>
      <c r="H29" s="61">
        <v>9.4285999999999994</v>
      </c>
      <c r="I29" s="61">
        <v>9.5714000000000006</v>
      </c>
      <c r="J29" s="61">
        <v>9</v>
      </c>
      <c r="K29" s="61">
        <f t="shared" si="7"/>
        <v>54</v>
      </c>
      <c r="L29" s="61">
        <v>8.2857000000000003</v>
      </c>
      <c r="M29" s="61">
        <v>9.1428999999999991</v>
      </c>
      <c r="N29" s="61">
        <v>8.8571000000000009</v>
      </c>
      <c r="O29" s="61">
        <v>2.8571</v>
      </c>
      <c r="P29" s="61">
        <v>9.2857000000000003</v>
      </c>
      <c r="Q29" s="61">
        <v>8.1428999999999991</v>
      </c>
      <c r="R29" s="61">
        <v>7.4286000000000003</v>
      </c>
      <c r="S29" s="61">
        <f t="shared" si="8"/>
        <v>20</v>
      </c>
      <c r="T29" s="61">
        <v>10</v>
      </c>
      <c r="U29" s="61">
        <v>10</v>
      </c>
      <c r="V29" s="61">
        <f t="shared" si="9"/>
        <v>30</v>
      </c>
      <c r="W29" s="61">
        <v>10</v>
      </c>
      <c r="X29" s="61">
        <v>10</v>
      </c>
      <c r="Y29" s="61">
        <v>10</v>
      </c>
      <c r="Z29" s="27">
        <f t="shared" si="0"/>
        <v>1</v>
      </c>
      <c r="AA29" s="27">
        <f t="shared" si="1"/>
        <v>1</v>
      </c>
      <c r="AB29" s="27">
        <f t="shared" si="2"/>
        <v>1</v>
      </c>
      <c r="AC29" s="27">
        <f t="shared" si="3"/>
        <v>1</v>
      </c>
      <c r="AD29" s="27">
        <f t="shared" si="4"/>
        <v>1</v>
      </c>
      <c r="AE29" s="27">
        <f t="shared" si="5"/>
        <v>1</v>
      </c>
      <c r="AF29" s="27">
        <f t="shared" si="6"/>
        <v>1</v>
      </c>
    </row>
    <row r="30" spans="1:32" s="2" customFormat="1" ht="63" x14ac:dyDescent="0.25">
      <c r="A30" s="28">
        <v>25</v>
      </c>
      <c r="B30" s="3" t="s">
        <v>1811</v>
      </c>
      <c r="C30" s="3" t="s">
        <v>1812</v>
      </c>
      <c r="D30" s="3">
        <v>3844005385</v>
      </c>
      <c r="E30" s="61">
        <f t="shared" si="10"/>
        <v>148.4011641221374</v>
      </c>
      <c r="F30" s="61">
        <f t="shared" si="11"/>
        <v>36.533799999999999</v>
      </c>
      <c r="G30" s="61">
        <v>8.9322999999999997</v>
      </c>
      <c r="H30" s="61">
        <v>9.0602</v>
      </c>
      <c r="I30" s="61">
        <v>9.4962</v>
      </c>
      <c r="J30" s="61">
        <v>9.0450999999999997</v>
      </c>
      <c r="K30" s="61">
        <f t="shared" si="7"/>
        <v>61.943700000000007</v>
      </c>
      <c r="L30" s="61">
        <v>9.3796999999999997</v>
      </c>
      <c r="M30" s="61">
        <v>9.3758999999999997</v>
      </c>
      <c r="N30" s="61">
        <v>8.9849999999999994</v>
      </c>
      <c r="O30" s="61">
        <v>7.5414000000000003</v>
      </c>
      <c r="P30" s="61">
        <v>9.2706999999999997</v>
      </c>
      <c r="Q30" s="61">
        <v>8.7895000000000003</v>
      </c>
      <c r="R30" s="61">
        <v>8.6014999999999997</v>
      </c>
      <c r="S30" s="61">
        <f t="shared" si="8"/>
        <v>20</v>
      </c>
      <c r="T30" s="61">
        <v>10</v>
      </c>
      <c r="U30" s="61">
        <v>10</v>
      </c>
      <c r="V30" s="61">
        <f t="shared" si="9"/>
        <v>29.923664122137403</v>
      </c>
      <c r="W30" s="61">
        <v>9.9236641221374047</v>
      </c>
      <c r="X30" s="61">
        <v>10</v>
      </c>
      <c r="Y30" s="61">
        <v>10</v>
      </c>
      <c r="Z30" s="27">
        <f t="shared" si="0"/>
        <v>1</v>
      </c>
      <c r="AA30" s="27">
        <f t="shared" si="1"/>
        <v>1</v>
      </c>
      <c r="AB30" s="27">
        <f t="shared" si="2"/>
        <v>1</v>
      </c>
      <c r="AC30" s="27">
        <f t="shared" si="3"/>
        <v>0.99745547073791352</v>
      </c>
      <c r="AD30" s="27">
        <f t="shared" si="4"/>
        <v>0.99236641221374045</v>
      </c>
      <c r="AE30" s="27">
        <f t="shared" si="5"/>
        <v>1</v>
      </c>
      <c r="AF30" s="27">
        <f t="shared" si="6"/>
        <v>1</v>
      </c>
    </row>
    <row r="31" spans="1:32" s="2" customFormat="1" ht="63" x14ac:dyDescent="0.25">
      <c r="A31" s="28">
        <v>26</v>
      </c>
      <c r="B31" s="3" t="s">
        <v>1813</v>
      </c>
      <c r="C31" s="3" t="s">
        <v>1814</v>
      </c>
      <c r="D31" s="3">
        <v>3815001611</v>
      </c>
      <c r="E31" s="61">
        <f t="shared" si="10"/>
        <v>151.06372900552486</v>
      </c>
      <c r="F31" s="61">
        <f t="shared" si="11"/>
        <v>38.038200000000003</v>
      </c>
      <c r="G31" s="61">
        <v>9.4589999999999996</v>
      </c>
      <c r="H31" s="61">
        <v>9.4917999999999996</v>
      </c>
      <c r="I31" s="61">
        <v>9.6011000000000006</v>
      </c>
      <c r="J31" s="61">
        <v>9.4863</v>
      </c>
      <c r="K31" s="61">
        <f t="shared" si="7"/>
        <v>64.185750000000013</v>
      </c>
      <c r="L31" s="61">
        <v>9.0054499999999997</v>
      </c>
      <c r="M31" s="61">
        <v>9.4699000000000009</v>
      </c>
      <c r="N31" s="61">
        <v>9.4316999999999993</v>
      </c>
      <c r="O31" s="61">
        <v>8.6448</v>
      </c>
      <c r="P31" s="61">
        <v>9.5573999999999995</v>
      </c>
      <c r="Q31" s="61">
        <v>9.1148000000000007</v>
      </c>
      <c r="R31" s="61">
        <v>8.9617000000000004</v>
      </c>
      <c r="S31" s="61">
        <f t="shared" si="8"/>
        <v>19.944751381215468</v>
      </c>
      <c r="T31" s="61">
        <v>9.94475138121547</v>
      </c>
      <c r="U31" s="61">
        <v>10</v>
      </c>
      <c r="V31" s="61">
        <f t="shared" si="9"/>
        <v>28.895027624309392</v>
      </c>
      <c r="W31" s="61">
        <v>9.0055248618784525</v>
      </c>
      <c r="X31" s="61">
        <v>9.94475138121547</v>
      </c>
      <c r="Y31" s="61">
        <v>9.94475138121547</v>
      </c>
      <c r="Z31" s="27">
        <f t="shared" si="0"/>
        <v>0.99723756906077354</v>
      </c>
      <c r="AA31" s="27">
        <f t="shared" si="1"/>
        <v>0.99447513812154698</v>
      </c>
      <c r="AB31" s="27">
        <f t="shared" si="2"/>
        <v>1</v>
      </c>
      <c r="AC31" s="27">
        <f t="shared" si="3"/>
        <v>0.96316758747697973</v>
      </c>
      <c r="AD31" s="27">
        <f t="shared" si="4"/>
        <v>0.90055248618784522</v>
      </c>
      <c r="AE31" s="27">
        <f t="shared" si="5"/>
        <v>0.99447513812154698</v>
      </c>
      <c r="AF31" s="27">
        <f t="shared" si="6"/>
        <v>0.99447513812154698</v>
      </c>
    </row>
    <row r="32" spans="1:32" s="20" customFormat="1" ht="47.25" x14ac:dyDescent="0.25">
      <c r="A32" s="28">
        <v>27</v>
      </c>
      <c r="B32" s="22" t="s">
        <v>1815</v>
      </c>
      <c r="C32" s="22" t="s">
        <v>1816</v>
      </c>
      <c r="D32" s="22">
        <v>3816013480</v>
      </c>
      <c r="E32" s="73">
        <f t="shared" si="10"/>
        <v>157.82130000000001</v>
      </c>
      <c r="F32" s="73">
        <f t="shared" si="11"/>
        <v>39.519199999999998</v>
      </c>
      <c r="G32" s="73">
        <v>9.7787000000000006</v>
      </c>
      <c r="H32" s="73">
        <v>9.8978999999999999</v>
      </c>
      <c r="I32" s="73">
        <v>9.9276999999999997</v>
      </c>
      <c r="J32" s="73">
        <v>9.9148999999999994</v>
      </c>
      <c r="K32" s="73">
        <f t="shared" si="7"/>
        <v>68.302099999999996</v>
      </c>
      <c r="L32" s="73">
        <v>9.8000000000000007</v>
      </c>
      <c r="M32" s="73">
        <v>9.7105999999999995</v>
      </c>
      <c r="N32" s="73">
        <v>9.8425999999999991</v>
      </c>
      <c r="O32" s="73">
        <v>9.8681000000000001</v>
      </c>
      <c r="P32" s="73">
        <v>9.8722999999999992</v>
      </c>
      <c r="Q32" s="73">
        <v>9.6128</v>
      </c>
      <c r="R32" s="73">
        <v>9.5957000000000008</v>
      </c>
      <c r="S32" s="73">
        <f t="shared" si="8"/>
        <v>20</v>
      </c>
      <c r="T32" s="73">
        <v>10</v>
      </c>
      <c r="U32" s="73">
        <v>10</v>
      </c>
      <c r="V32" s="73">
        <f t="shared" si="9"/>
        <v>30</v>
      </c>
      <c r="W32" s="73">
        <v>10</v>
      </c>
      <c r="X32" s="73">
        <v>10</v>
      </c>
      <c r="Y32" s="73">
        <v>10</v>
      </c>
      <c r="Z32" s="27">
        <f t="shared" si="0"/>
        <v>1</v>
      </c>
      <c r="AA32" s="27">
        <f t="shared" si="1"/>
        <v>1</v>
      </c>
      <c r="AB32" s="27">
        <f t="shared" si="2"/>
        <v>1</v>
      </c>
      <c r="AC32" s="27">
        <f t="shared" si="3"/>
        <v>1</v>
      </c>
      <c r="AD32" s="27">
        <f t="shared" si="4"/>
        <v>1</v>
      </c>
      <c r="AE32" s="27">
        <f t="shared" si="5"/>
        <v>1</v>
      </c>
      <c r="AF32" s="27">
        <f t="shared" si="6"/>
        <v>1</v>
      </c>
    </row>
    <row r="33" spans="5:32" x14ac:dyDescent="0.25">
      <c r="E33" s="102">
        <f>AVERAGE(E6:E32)</f>
        <v>139.04327034341077</v>
      </c>
      <c r="F33" s="102">
        <f t="shared" ref="F33:Y33" si="12">AVERAGE(F6:F32)</f>
        <v>34.491296296296291</v>
      </c>
      <c r="G33" s="102">
        <f t="shared" si="12"/>
        <v>8.4688259259259251</v>
      </c>
      <c r="H33" s="102">
        <f t="shared" si="12"/>
        <v>8.5302296296296305</v>
      </c>
      <c r="I33" s="102">
        <f t="shared" si="12"/>
        <v>8.784174074074075</v>
      </c>
      <c r="J33" s="102">
        <f t="shared" si="12"/>
        <v>8.7080666666666655</v>
      </c>
      <c r="K33" s="102">
        <f t="shared" si="12"/>
        <v>56.707994444444452</v>
      </c>
      <c r="L33" s="102">
        <f t="shared" si="12"/>
        <v>8.1636833333333332</v>
      </c>
      <c r="M33" s="102">
        <f t="shared" si="12"/>
        <v>8.2033555555555555</v>
      </c>
      <c r="N33" s="102">
        <f t="shared" si="12"/>
        <v>8.3645185185185209</v>
      </c>
      <c r="O33" s="102">
        <f t="shared" si="12"/>
        <v>7.4690333333333339</v>
      </c>
      <c r="P33" s="102">
        <f t="shared" si="12"/>
        <v>8.8340444444444426</v>
      </c>
      <c r="Q33" s="102">
        <f t="shared" si="12"/>
        <v>7.914148148148147</v>
      </c>
      <c r="R33" s="102">
        <f t="shared" si="12"/>
        <v>7.7592111111111093</v>
      </c>
      <c r="S33" s="102">
        <f t="shared" si="12"/>
        <v>19.506043374060564</v>
      </c>
      <c r="T33" s="102">
        <f t="shared" si="12"/>
        <v>9.8079809537759193</v>
      </c>
      <c r="U33" s="102">
        <f t="shared" si="12"/>
        <v>9.6980624202846428</v>
      </c>
      <c r="V33" s="102">
        <f t="shared" si="12"/>
        <v>28.337936228609472</v>
      </c>
      <c r="W33" s="102">
        <f t="shared" si="12"/>
        <v>8.9583695907862371</v>
      </c>
      <c r="X33" s="102">
        <f t="shared" si="12"/>
        <v>9.6756458047741063</v>
      </c>
      <c r="Y33" s="102">
        <f t="shared" si="12"/>
        <v>9.7039208330491338</v>
      </c>
      <c r="Z33" s="1">
        <f>AVERAGE(Z6:Z32)</f>
        <v>0.97530216870302811</v>
      </c>
      <c r="AA33" s="1">
        <f t="shared" ref="AA33:AF33" si="13">AVERAGE(AA6:AA32)</f>
        <v>0.98079809537759222</v>
      </c>
      <c r="AB33" s="1">
        <f t="shared" si="13"/>
        <v>0.96980624202846422</v>
      </c>
      <c r="AC33" s="1">
        <f t="shared" si="13"/>
        <v>0.9445978742869825</v>
      </c>
      <c r="AD33" s="1">
        <f t="shared" si="13"/>
        <v>0.8958369590786236</v>
      </c>
      <c r="AE33" s="1">
        <f t="shared" si="13"/>
        <v>0.96756458047741056</v>
      </c>
      <c r="AF33" s="1">
        <f t="shared" si="13"/>
        <v>0.97039208330491322</v>
      </c>
    </row>
  </sheetData>
  <mergeCells count="14">
    <mergeCell ref="E1:E4"/>
    <mergeCell ref="F1:Y1"/>
    <mergeCell ref="A2:A3"/>
    <mergeCell ref="B2:B3"/>
    <mergeCell ref="C2:C3"/>
    <mergeCell ref="D2:D3"/>
    <mergeCell ref="F2:J2"/>
    <mergeCell ref="K2:R2"/>
    <mergeCell ref="S2:U2"/>
    <mergeCell ref="V2:Y2"/>
    <mergeCell ref="F3:J3"/>
    <mergeCell ref="K3:R3"/>
    <mergeCell ref="S3:U3"/>
    <mergeCell ref="V3:Y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zoomScale="70" zoomScaleNormal="70" workbookViewId="0">
      <selection activeCell="S4" sqref="S4:Y4"/>
    </sheetView>
  </sheetViews>
  <sheetFormatPr defaultRowHeight="15" x14ac:dyDescent="0.25"/>
  <cols>
    <col min="1" max="1" width="9.140625" style="1"/>
    <col min="2" max="2" width="42.85546875" style="1" customWidth="1"/>
    <col min="3" max="3" width="24.7109375" style="1" customWidth="1"/>
    <col min="4" max="4" width="13.5703125" style="1" customWidth="1"/>
    <col min="5" max="5" width="8.85546875" style="1" customWidth="1"/>
    <col min="6" max="7" width="7.7109375" style="1" customWidth="1"/>
    <col min="8" max="8" width="8.28515625" style="1" customWidth="1"/>
    <col min="9" max="10" width="7.42578125" style="1" customWidth="1"/>
    <col min="11" max="11" width="7.7109375" style="1" customWidth="1"/>
    <col min="12" max="13" width="7.42578125" style="1" customWidth="1"/>
    <col min="14" max="15" width="7.7109375" style="1" customWidth="1"/>
    <col min="16" max="16" width="7.42578125" style="1" customWidth="1"/>
    <col min="17" max="17" width="7.7109375" style="1" customWidth="1"/>
    <col min="18" max="18" width="7.42578125" style="1" customWidth="1"/>
    <col min="19" max="20" width="8" style="1" customWidth="1"/>
    <col min="21" max="22" width="7.7109375" style="1" customWidth="1"/>
    <col min="23" max="23" width="6.5703125" style="1" customWidth="1"/>
    <col min="24" max="25" width="7.140625" style="1" customWidth="1"/>
    <col min="26" max="16384" width="9.140625" style="1"/>
  </cols>
  <sheetData>
    <row r="1" spans="1:33" ht="2.2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3" ht="94.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3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3" ht="409.5" x14ac:dyDescent="0.25">
      <c r="A4" s="7"/>
      <c r="B4" s="6"/>
      <c r="C4" s="5"/>
      <c r="D4" s="5"/>
      <c r="E4" s="133"/>
      <c r="F4" s="26" t="s">
        <v>6</v>
      </c>
      <c r="G4" s="25" t="s">
        <v>19</v>
      </c>
      <c r="H4" s="25" t="s">
        <v>16</v>
      </c>
      <c r="I4" s="25" t="s">
        <v>18</v>
      </c>
      <c r="J4" s="25" t="s">
        <v>17</v>
      </c>
      <c r="K4" s="26" t="s">
        <v>6</v>
      </c>
      <c r="L4" s="25" t="s">
        <v>13</v>
      </c>
      <c r="M4" s="25" t="s">
        <v>10</v>
      </c>
      <c r="N4" s="25" t="s">
        <v>11</v>
      </c>
      <c r="O4" s="25" t="s">
        <v>15</v>
      </c>
      <c r="P4" s="25" t="s">
        <v>12</v>
      </c>
      <c r="Q4" s="25" t="s">
        <v>14</v>
      </c>
      <c r="R4" s="25" t="s">
        <v>9</v>
      </c>
      <c r="S4" s="26" t="s">
        <v>6</v>
      </c>
      <c r="T4" s="25" t="s">
        <v>7</v>
      </c>
      <c r="U4" s="25" t="s">
        <v>8</v>
      </c>
      <c r="V4" s="26" t="s">
        <v>6</v>
      </c>
      <c r="W4" s="25" t="s">
        <v>3</v>
      </c>
      <c r="X4" s="25" t="s">
        <v>4</v>
      </c>
      <c r="Y4" s="25" t="s">
        <v>5</v>
      </c>
    </row>
    <row r="5" spans="1:33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3"/>
      <c r="Z5" s="13"/>
      <c r="AA5" s="13"/>
      <c r="AB5" s="13"/>
      <c r="AC5" s="13"/>
      <c r="AD5" s="13"/>
    </row>
    <row r="6" spans="1:33" s="2" customFormat="1" ht="47.25" x14ac:dyDescent="0.25">
      <c r="A6" s="3" t="s">
        <v>235</v>
      </c>
      <c r="B6" s="3" t="s">
        <v>234</v>
      </c>
      <c r="C6" s="3" t="s">
        <v>233</v>
      </c>
      <c r="D6" s="3" t="s">
        <v>232</v>
      </c>
      <c r="E6" s="61">
        <v>105.42591666666667</v>
      </c>
      <c r="F6" s="61">
        <v>22.441583333333334</v>
      </c>
      <c r="G6" s="61">
        <v>4.9628833333333331</v>
      </c>
      <c r="H6" s="61">
        <v>5.1250833333333334</v>
      </c>
      <c r="I6" s="61">
        <v>5.8182166666666664</v>
      </c>
      <c r="J6" s="61">
        <v>6.5354000000000001</v>
      </c>
      <c r="K6" s="61">
        <v>44.311933333333336</v>
      </c>
      <c r="L6" s="61">
        <v>5.9939</v>
      </c>
      <c r="M6" s="61">
        <v>6.4647166666666669</v>
      </c>
      <c r="N6" s="61">
        <v>6.4510333333333332</v>
      </c>
      <c r="O6" s="61">
        <v>6.4382000000000001</v>
      </c>
      <c r="P6" s="61">
        <v>7.5270333333333337</v>
      </c>
      <c r="Q6" s="61">
        <v>6.14215</v>
      </c>
      <c r="R6" s="61">
        <v>5.2949000000000002</v>
      </c>
      <c r="S6" s="61">
        <v>15.102066666666666</v>
      </c>
      <c r="T6" s="61">
        <v>7.9095666666666666</v>
      </c>
      <c r="U6" s="61">
        <v>7.1924999999999999</v>
      </c>
      <c r="V6" s="61">
        <v>23.570333333333334</v>
      </c>
      <c r="W6" s="61">
        <v>7.3189000000000002</v>
      </c>
      <c r="X6" s="61">
        <v>7.3301833333333333</v>
      </c>
      <c r="Y6" s="61">
        <v>8.9212500000000006</v>
      </c>
      <c r="Z6" s="14"/>
      <c r="AA6" s="115">
        <f>AVERAGE(AB6:AC6)</f>
        <v>0.75510333333333324</v>
      </c>
      <c r="AB6" s="115">
        <f>ABS(T6/10)</f>
        <v>0.79095666666666664</v>
      </c>
      <c r="AC6" s="115">
        <f>ABS(U6/10)</f>
        <v>0.71924999999999994</v>
      </c>
      <c r="AD6" s="115">
        <f>AVERAGE(AE6:AG6)</f>
        <v>0.78567777777777781</v>
      </c>
      <c r="AE6" s="116">
        <f>ABS(W6/10)</f>
        <v>0.73189000000000004</v>
      </c>
      <c r="AF6" s="116">
        <f>ABS(X6/10)</f>
        <v>0.73301833333333333</v>
      </c>
      <c r="AG6" s="116">
        <f>ABS(Y6/10)</f>
        <v>0.89212500000000006</v>
      </c>
    </row>
    <row r="7" spans="1:33" s="2" customFormat="1" ht="63" x14ac:dyDescent="0.25">
      <c r="A7" s="3" t="s">
        <v>231</v>
      </c>
      <c r="B7" s="3" t="s">
        <v>230</v>
      </c>
      <c r="C7" s="3" t="s">
        <v>229</v>
      </c>
      <c r="D7" s="3" t="s">
        <v>228</v>
      </c>
      <c r="E7" s="61">
        <v>156.80841678082191</v>
      </c>
      <c r="F7" s="61">
        <v>39.693405479452053</v>
      </c>
      <c r="G7" s="61">
        <v>9.9549006849315074</v>
      </c>
      <c r="H7" s="61">
        <v>9.9331513698630154</v>
      </c>
      <c r="I7" s="61">
        <v>9.9116534246575334</v>
      </c>
      <c r="J7" s="61">
        <v>9.8937000000000008</v>
      </c>
      <c r="K7" s="61">
        <v>67.732838698630147</v>
      </c>
      <c r="L7" s="61">
        <v>9.6425743150684937</v>
      </c>
      <c r="M7" s="61">
        <v>9.8733554794520551</v>
      </c>
      <c r="N7" s="61">
        <v>9.7703623287671242</v>
      </c>
      <c r="O7" s="61">
        <v>9.4367356164383569</v>
      </c>
      <c r="P7" s="61">
        <v>9.8761575342465768</v>
      </c>
      <c r="Q7" s="61">
        <v>9.7958616438356163</v>
      </c>
      <c r="R7" s="61">
        <v>9.3377917808219184</v>
      </c>
      <c r="S7" s="61">
        <v>19.809861643835617</v>
      </c>
      <c r="T7" s="61">
        <v>9.8960568493150696</v>
      </c>
      <c r="U7" s="61">
        <v>9.9138047945205479</v>
      </c>
      <c r="V7" s="61">
        <v>29.572310958904112</v>
      </c>
      <c r="W7" s="61">
        <v>9.7667999999999999</v>
      </c>
      <c r="X7" s="61">
        <v>9.9206541095890408</v>
      </c>
      <c r="Y7" s="61">
        <v>9.884856849315069</v>
      </c>
      <c r="Z7" s="14"/>
      <c r="AA7" s="14"/>
      <c r="AB7" s="14"/>
      <c r="AC7" s="14"/>
      <c r="AD7" s="14"/>
    </row>
    <row r="8" spans="1:33" s="2" customFormat="1" ht="63" x14ac:dyDescent="0.25">
      <c r="A8" s="3" t="s">
        <v>227</v>
      </c>
      <c r="B8" s="3" t="s">
        <v>226</v>
      </c>
      <c r="C8" s="3" t="s">
        <v>225</v>
      </c>
      <c r="D8" s="3" t="s">
        <v>224</v>
      </c>
      <c r="E8" s="61">
        <v>156.12681091954022</v>
      </c>
      <c r="F8" s="61">
        <v>39.241095402298853</v>
      </c>
      <c r="G8" s="61">
        <v>9.7762689655172412</v>
      </c>
      <c r="H8" s="61">
        <v>9.796716091954023</v>
      </c>
      <c r="I8" s="61">
        <v>9.8060103448275875</v>
      </c>
      <c r="J8" s="61">
        <v>9.8620999999999999</v>
      </c>
      <c r="K8" s="61">
        <v>67.463555172413791</v>
      </c>
      <c r="L8" s="61">
        <v>9.5143367816091953</v>
      </c>
      <c r="M8" s="61">
        <v>9.7655775862068968</v>
      </c>
      <c r="N8" s="61">
        <v>9.7362919540229882</v>
      </c>
      <c r="O8" s="61">
        <v>9.6170793103448275</v>
      </c>
      <c r="P8" s="61">
        <v>9.7257390804597712</v>
      </c>
      <c r="Q8" s="61">
        <v>9.7207448275862074</v>
      </c>
      <c r="R8" s="61">
        <v>9.3837856321839084</v>
      </c>
      <c r="S8" s="61">
        <v>19.830787356321839</v>
      </c>
      <c r="T8" s="61">
        <v>9.9220672413793096</v>
      </c>
      <c r="U8" s="61">
        <v>9.908720114942529</v>
      </c>
      <c r="V8" s="61">
        <v>29.591372988505746</v>
      </c>
      <c r="W8" s="61">
        <v>9.7383000000000006</v>
      </c>
      <c r="X8" s="61">
        <v>9.8975729885057468</v>
      </c>
      <c r="Y8" s="61">
        <v>9.9555000000000007</v>
      </c>
      <c r="Z8" s="14"/>
      <c r="AA8" s="14"/>
      <c r="AB8" s="14"/>
      <c r="AC8" s="14"/>
      <c r="AD8" s="14"/>
    </row>
    <row r="9" spans="1:33" s="2" customFormat="1" ht="63" x14ac:dyDescent="0.25">
      <c r="A9" s="3" t="s">
        <v>223</v>
      </c>
      <c r="B9" s="3" t="s">
        <v>222</v>
      </c>
      <c r="C9" s="3" t="s">
        <v>221</v>
      </c>
      <c r="D9" s="3" t="s">
        <v>220</v>
      </c>
      <c r="E9" s="61">
        <v>130.61347499999999</v>
      </c>
      <c r="F9" s="61">
        <v>34.723700000000001</v>
      </c>
      <c r="G9" s="61">
        <v>8.4152500000000003</v>
      </c>
      <c r="H9" s="61">
        <v>8.4101499999999998</v>
      </c>
      <c r="I9" s="61">
        <v>9.0338999999999992</v>
      </c>
      <c r="J9" s="61">
        <v>8.8643999999999998</v>
      </c>
      <c r="K9" s="61">
        <v>52.942374999999998</v>
      </c>
      <c r="L9" s="61">
        <v>8.2644249999999992</v>
      </c>
      <c r="M9" s="61">
        <v>7.2678000000000003</v>
      </c>
      <c r="N9" s="61">
        <v>7.3643999999999998</v>
      </c>
      <c r="O9" s="61">
        <v>8.2203499999999998</v>
      </c>
      <c r="P9" s="61">
        <v>8.4016999999999999</v>
      </c>
      <c r="Q9" s="61">
        <v>7.3304999999999998</v>
      </c>
      <c r="R9" s="61">
        <v>6.0931999999999995</v>
      </c>
      <c r="S9" s="61">
        <v>17.381349999999998</v>
      </c>
      <c r="T9" s="61">
        <v>8.6474499999999992</v>
      </c>
      <c r="U9" s="61">
        <v>8.7339000000000002</v>
      </c>
      <c r="V9" s="61">
        <v>25.566050000000001</v>
      </c>
      <c r="W9" s="61">
        <v>7.7525000000000004</v>
      </c>
      <c r="X9" s="61">
        <v>8.0203500000000005</v>
      </c>
      <c r="Y9" s="61">
        <v>9.7931999999999988</v>
      </c>
      <c r="Z9" s="14"/>
      <c r="AA9" s="14"/>
      <c r="AB9" s="14"/>
      <c r="AC9" s="14"/>
      <c r="AD9" s="14"/>
    </row>
    <row r="10" spans="1:33" s="2" customFormat="1" ht="63" x14ac:dyDescent="0.25">
      <c r="A10" s="3" t="s">
        <v>219</v>
      </c>
      <c r="B10" s="3" t="s">
        <v>218</v>
      </c>
      <c r="C10" s="3" t="s">
        <v>217</v>
      </c>
      <c r="D10" s="3" t="s">
        <v>216</v>
      </c>
      <c r="E10" s="61">
        <v>141.533525</v>
      </c>
      <c r="F10" s="61">
        <v>36.495933333333333</v>
      </c>
      <c r="G10" s="61">
        <v>9.1195500000000003</v>
      </c>
      <c r="H10" s="61">
        <v>9.0856999999999992</v>
      </c>
      <c r="I10" s="61">
        <v>9.2414833333333331</v>
      </c>
      <c r="J10" s="61">
        <v>9.0492000000000008</v>
      </c>
      <c r="K10" s="61">
        <v>58.748674999999992</v>
      </c>
      <c r="L10" s="61">
        <v>8.576508333333333</v>
      </c>
      <c r="M10" s="61">
        <v>9.0792333333333328</v>
      </c>
      <c r="N10" s="61">
        <v>8.869883333333334</v>
      </c>
      <c r="O10" s="61">
        <v>6.8271999999999995</v>
      </c>
      <c r="P10" s="61">
        <v>8.9819166666666668</v>
      </c>
      <c r="Q10" s="61">
        <v>8.7575000000000003</v>
      </c>
      <c r="R10" s="61">
        <v>7.6564333333333341</v>
      </c>
      <c r="S10" s="61">
        <v>18.6356</v>
      </c>
      <c r="T10" s="61">
        <v>9.4395500000000006</v>
      </c>
      <c r="U10" s="61">
        <v>9.1960499999999996</v>
      </c>
      <c r="V10" s="61">
        <v>27.653316666666669</v>
      </c>
      <c r="W10" s="61">
        <v>8.7650000000000006</v>
      </c>
      <c r="X10" s="61">
        <v>9.1629166666666677</v>
      </c>
      <c r="Y10" s="61">
        <v>9.7254000000000005</v>
      </c>
      <c r="Z10" s="14"/>
      <c r="AA10" s="14"/>
      <c r="AB10" s="14"/>
      <c r="AC10" s="14"/>
      <c r="AD10" s="14"/>
    </row>
    <row r="11" spans="1:33" s="2" customFormat="1" ht="47.25" x14ac:dyDescent="0.25">
      <c r="A11" s="3" t="s">
        <v>215</v>
      </c>
      <c r="B11" s="3" t="s">
        <v>214</v>
      </c>
      <c r="C11" s="3" t="s">
        <v>213</v>
      </c>
      <c r="D11" s="3" t="s">
        <v>212</v>
      </c>
      <c r="E11" s="61">
        <v>141.57999999999998</v>
      </c>
      <c r="F11" s="61">
        <v>35.239999999999995</v>
      </c>
      <c r="G11" s="61">
        <v>8.36</v>
      </c>
      <c r="H11" s="61">
        <v>8.66</v>
      </c>
      <c r="I11" s="61">
        <v>9.18</v>
      </c>
      <c r="J11" s="61">
        <v>9.0399999999999991</v>
      </c>
      <c r="K11" s="61">
        <v>60.519999999999996</v>
      </c>
      <c r="L11" s="61">
        <v>8.4600000000000009</v>
      </c>
      <c r="M11" s="61">
        <v>9.06</v>
      </c>
      <c r="N11" s="61">
        <v>8.98</v>
      </c>
      <c r="O11" s="61">
        <v>8.42</v>
      </c>
      <c r="P11" s="61">
        <v>9.1199999999999992</v>
      </c>
      <c r="Q11" s="61">
        <v>8.82</v>
      </c>
      <c r="R11" s="61">
        <v>7.66</v>
      </c>
      <c r="S11" s="61">
        <v>18.579999999999998</v>
      </c>
      <c r="T11" s="61">
        <v>9.18</v>
      </c>
      <c r="U11" s="61">
        <v>9.4</v>
      </c>
      <c r="V11" s="61">
        <v>27.240000000000002</v>
      </c>
      <c r="W11" s="61">
        <v>8.58</v>
      </c>
      <c r="X11" s="61">
        <v>9.4</v>
      </c>
      <c r="Y11" s="61">
        <v>9.26</v>
      </c>
      <c r="Z11" s="14"/>
      <c r="AA11" s="14"/>
      <c r="AB11" s="14"/>
      <c r="AC11" s="14"/>
      <c r="AD11" s="14"/>
    </row>
    <row r="12" spans="1:33" s="2" customFormat="1" ht="47.25" x14ac:dyDescent="0.25">
      <c r="A12" s="3" t="s">
        <v>211</v>
      </c>
      <c r="B12" s="3" t="s">
        <v>210</v>
      </c>
      <c r="C12" s="3" t="s">
        <v>209</v>
      </c>
      <c r="D12" s="3" t="s">
        <v>208</v>
      </c>
      <c r="E12" s="61">
        <v>154.66547499999999</v>
      </c>
      <c r="F12" s="61">
        <v>38.925299999999993</v>
      </c>
      <c r="G12" s="61">
        <v>9.7572499999999991</v>
      </c>
      <c r="H12" s="61">
        <v>9.8194999999999997</v>
      </c>
      <c r="I12" s="61">
        <v>9.7676499999999997</v>
      </c>
      <c r="J12" s="61">
        <v>9.5808999999999997</v>
      </c>
      <c r="K12" s="61">
        <v>66.842191666666665</v>
      </c>
      <c r="L12" s="61">
        <v>9.6062249999999985</v>
      </c>
      <c r="M12" s="61">
        <v>9.7801000000000009</v>
      </c>
      <c r="N12" s="61">
        <v>9.7737166666666671</v>
      </c>
      <c r="O12" s="61">
        <v>9.2084333333333337</v>
      </c>
      <c r="P12" s="61">
        <v>9.8796499999999998</v>
      </c>
      <c r="Q12" s="61">
        <v>9.6513166666666663</v>
      </c>
      <c r="R12" s="61">
        <v>8.9427500000000002</v>
      </c>
      <c r="S12" s="61">
        <v>19.661533333333331</v>
      </c>
      <c r="T12" s="61">
        <v>9.8900499999999987</v>
      </c>
      <c r="U12" s="61">
        <v>9.7714833333333324</v>
      </c>
      <c r="V12" s="61">
        <v>29.236450000000001</v>
      </c>
      <c r="W12" s="61">
        <v>9.5145</v>
      </c>
      <c r="X12" s="61">
        <v>9.8339999999999996</v>
      </c>
      <c r="Y12" s="61">
        <v>9.88795</v>
      </c>
      <c r="Z12" s="14"/>
      <c r="AA12" s="14"/>
      <c r="AB12" s="14"/>
      <c r="AC12" s="14"/>
      <c r="AD12" s="14"/>
    </row>
    <row r="13" spans="1:33" s="2" customFormat="1" ht="47.25" x14ac:dyDescent="0.25">
      <c r="A13" s="3" t="s">
        <v>207</v>
      </c>
      <c r="B13" s="3" t="s">
        <v>206</v>
      </c>
      <c r="C13" s="3" t="s">
        <v>205</v>
      </c>
      <c r="D13" s="3" t="s">
        <v>204</v>
      </c>
      <c r="E13" s="61">
        <v>148.06800454545453</v>
      </c>
      <c r="F13" s="61">
        <v>38.636363636363633</v>
      </c>
      <c r="G13" s="61">
        <v>9.6252363636363629</v>
      </c>
      <c r="H13" s="61">
        <v>9.6633863636363628</v>
      </c>
      <c r="I13" s="61">
        <v>9.7183409090909088</v>
      </c>
      <c r="J13" s="61">
        <v>9.6294000000000004</v>
      </c>
      <c r="K13" s="61">
        <v>60.73578181818182</v>
      </c>
      <c r="L13" s="61">
        <v>9.6172318181818177</v>
      </c>
      <c r="M13" s="61">
        <v>9.6470363636363636</v>
      </c>
      <c r="N13" s="61">
        <v>9.3065499999999997</v>
      </c>
      <c r="O13" s="61">
        <v>9.7028863636363631</v>
      </c>
      <c r="P13" s="61">
        <v>9.6260818181818184</v>
      </c>
      <c r="Q13" s="61">
        <v>9.3293090909090921</v>
      </c>
      <c r="R13" s="61">
        <v>3.5066863636363639</v>
      </c>
      <c r="S13" s="61">
        <v>19.397572727272724</v>
      </c>
      <c r="T13" s="61">
        <v>9.6878863636363626</v>
      </c>
      <c r="U13" s="61">
        <v>9.7096863636363633</v>
      </c>
      <c r="V13" s="61">
        <v>29.298286363636361</v>
      </c>
      <c r="W13" s="61">
        <v>9.6893999999999991</v>
      </c>
      <c r="X13" s="61">
        <v>9.7192363636363623</v>
      </c>
      <c r="Y13" s="61">
        <v>9.8896499999999996</v>
      </c>
      <c r="Z13" s="14"/>
      <c r="AA13" s="14"/>
      <c r="AB13" s="14"/>
      <c r="AC13" s="14"/>
      <c r="AD13" s="14"/>
    </row>
    <row r="14" spans="1:33" s="2" customFormat="1" ht="47.25" x14ac:dyDescent="0.25">
      <c r="A14" s="3" t="s">
        <v>203</v>
      </c>
      <c r="B14" s="3" t="s">
        <v>202</v>
      </c>
      <c r="C14" s="3" t="s">
        <v>201</v>
      </c>
      <c r="D14" s="3" t="s">
        <v>200</v>
      </c>
      <c r="E14" s="61">
        <v>155.97961071428574</v>
      </c>
      <c r="F14" s="61">
        <v>39.423457142857146</v>
      </c>
      <c r="G14" s="61">
        <v>9.8644999999999996</v>
      </c>
      <c r="H14" s="61">
        <v>9.895150000000001</v>
      </c>
      <c r="I14" s="61">
        <v>9.8896071428571428</v>
      </c>
      <c r="J14" s="61">
        <v>9.7742000000000004</v>
      </c>
      <c r="K14" s="61">
        <v>67.495975000000016</v>
      </c>
      <c r="L14" s="61">
        <v>9.7588749999999997</v>
      </c>
      <c r="M14" s="61">
        <v>9.8179642857142859</v>
      </c>
      <c r="N14" s="61">
        <v>9.7824642857142869</v>
      </c>
      <c r="O14" s="61">
        <v>9.3649785714285727</v>
      </c>
      <c r="P14" s="61">
        <v>9.7034642857142863</v>
      </c>
      <c r="Q14" s="61">
        <v>9.7797428571428568</v>
      </c>
      <c r="R14" s="61">
        <v>9.2884857142857147</v>
      </c>
      <c r="S14" s="61">
        <v>19.783899999999999</v>
      </c>
      <c r="T14" s="61">
        <v>9.9048499999999997</v>
      </c>
      <c r="U14" s="61">
        <v>9.8790499999999994</v>
      </c>
      <c r="V14" s="61">
        <v>29.276278571428573</v>
      </c>
      <c r="W14" s="61">
        <v>9.5645000000000007</v>
      </c>
      <c r="X14" s="61">
        <v>9.8590071428571431</v>
      </c>
      <c r="Y14" s="61">
        <v>9.8527714285714296</v>
      </c>
      <c r="Z14" s="14"/>
      <c r="AA14" s="14"/>
      <c r="AB14" s="14"/>
      <c r="AC14" s="14"/>
      <c r="AD14" s="14"/>
    </row>
    <row r="15" spans="1:33" s="2" customFormat="1" ht="47.25" x14ac:dyDescent="0.25">
      <c r="A15" s="3" t="s">
        <v>199</v>
      </c>
      <c r="B15" s="3" t="s">
        <v>198</v>
      </c>
      <c r="C15" s="3" t="s">
        <v>197</v>
      </c>
      <c r="D15" s="3" t="s">
        <v>196</v>
      </c>
      <c r="E15" s="61">
        <v>140.51802338709678</v>
      </c>
      <c r="F15" s="61">
        <v>35.870258064516129</v>
      </c>
      <c r="G15" s="61">
        <v>8.8175903225806458</v>
      </c>
      <c r="H15" s="61">
        <v>8.852487096774194</v>
      </c>
      <c r="I15" s="61">
        <v>9.1072806451612891</v>
      </c>
      <c r="J15" s="61">
        <v>9.0929000000000002</v>
      </c>
      <c r="K15" s="61">
        <v>59.044165322580653</v>
      </c>
      <c r="L15" s="61">
        <v>8.4016846774193557</v>
      </c>
      <c r="M15" s="61">
        <v>8.8390419354838716</v>
      </c>
      <c r="N15" s="61">
        <v>8.6229580645161299</v>
      </c>
      <c r="O15" s="61">
        <v>7.9331774193548394</v>
      </c>
      <c r="P15" s="61">
        <v>8.6727774193548388</v>
      </c>
      <c r="Q15" s="61">
        <v>8.4072064516129039</v>
      </c>
      <c r="R15" s="61">
        <v>8.1673193548387104</v>
      </c>
      <c r="S15" s="61">
        <v>19.047279032258064</v>
      </c>
      <c r="T15" s="61">
        <v>9.5799887096774192</v>
      </c>
      <c r="U15" s="61">
        <v>9.4672903225806451</v>
      </c>
      <c r="V15" s="61">
        <v>26.556320967741936</v>
      </c>
      <c r="W15" s="61">
        <v>8.2077000000000009</v>
      </c>
      <c r="X15" s="61">
        <v>9.2038661290322583</v>
      </c>
      <c r="Y15" s="61">
        <v>9.1447548387096766</v>
      </c>
      <c r="Z15" s="14"/>
      <c r="AA15" s="14"/>
      <c r="AB15" s="14"/>
      <c r="AC15" s="14"/>
      <c r="AD15" s="14"/>
    </row>
    <row r="16" spans="1:33" s="2" customFormat="1" ht="63" x14ac:dyDescent="0.25">
      <c r="A16" s="3" t="s">
        <v>195</v>
      </c>
      <c r="B16" s="3" t="s">
        <v>194</v>
      </c>
      <c r="C16" s="3" t="s">
        <v>193</v>
      </c>
      <c r="D16" s="3" t="s">
        <v>192</v>
      </c>
      <c r="E16" s="61">
        <v>144.87043214285714</v>
      </c>
      <c r="F16" s="61">
        <v>37.196007142857141</v>
      </c>
      <c r="G16" s="61">
        <v>9.3573785714285709</v>
      </c>
      <c r="H16" s="61">
        <v>9.3671285714285712</v>
      </c>
      <c r="I16" s="61">
        <v>9.5010000000000012</v>
      </c>
      <c r="J16" s="61">
        <v>8.9704999999999995</v>
      </c>
      <c r="K16" s="61">
        <v>62.408339285714291</v>
      </c>
      <c r="L16" s="61">
        <v>8.6898535714285714</v>
      </c>
      <c r="M16" s="61">
        <v>9.156642857142856</v>
      </c>
      <c r="N16" s="61">
        <v>9.0620714285714286</v>
      </c>
      <c r="O16" s="61">
        <v>9.0887571428571441</v>
      </c>
      <c r="P16" s="61">
        <v>9.1875</v>
      </c>
      <c r="Q16" s="61">
        <v>9.121657142857142</v>
      </c>
      <c r="R16" s="61">
        <v>8.1018571428571438</v>
      </c>
      <c r="S16" s="61">
        <v>18.504849999999998</v>
      </c>
      <c r="T16" s="61">
        <v>9.2464571428571425</v>
      </c>
      <c r="U16" s="61">
        <v>9.2583928571428569</v>
      </c>
      <c r="V16" s="61">
        <v>26.761235714285714</v>
      </c>
      <c r="W16" s="61">
        <v>8.1574000000000009</v>
      </c>
      <c r="X16" s="61">
        <v>9.3090000000000011</v>
      </c>
      <c r="Y16" s="61">
        <v>9.2948357142857141</v>
      </c>
      <c r="Z16" s="14"/>
      <c r="AA16" s="14"/>
      <c r="AB16" s="14"/>
      <c r="AC16" s="14"/>
      <c r="AD16" s="14"/>
    </row>
    <row r="17" spans="1:30" s="2" customFormat="1" ht="47.25" x14ac:dyDescent="0.25">
      <c r="A17" s="3" t="s">
        <v>191</v>
      </c>
      <c r="B17" s="3" t="s">
        <v>190</v>
      </c>
      <c r="C17" s="3" t="s">
        <v>189</v>
      </c>
      <c r="D17" s="3" t="s">
        <v>188</v>
      </c>
      <c r="E17" s="61">
        <v>123.59634166666666</v>
      </c>
      <c r="F17" s="61">
        <v>37.812688888888886</v>
      </c>
      <c r="G17" s="61">
        <v>9.6222055555555563</v>
      </c>
      <c r="H17" s="61">
        <v>9.575394444444445</v>
      </c>
      <c r="I17" s="61">
        <v>9.4642888888888894</v>
      </c>
      <c r="J17" s="61">
        <v>9.1508000000000003</v>
      </c>
      <c r="K17" s="61">
        <v>42.449524999999994</v>
      </c>
      <c r="L17" s="61">
        <v>8.0765805555555552</v>
      </c>
      <c r="M17" s="61">
        <v>9.0436333333333323</v>
      </c>
      <c r="N17" s="61">
        <v>8.234922222222222</v>
      </c>
      <c r="O17" s="61">
        <v>2.4539444444444447</v>
      </c>
      <c r="P17" s="61">
        <v>2.6968055555555557</v>
      </c>
      <c r="Q17" s="61">
        <v>7.4356944444444437</v>
      </c>
      <c r="R17" s="61">
        <v>4.5079444444444441</v>
      </c>
      <c r="S17" s="61">
        <v>17.568216666666668</v>
      </c>
      <c r="T17" s="61">
        <v>8.8126777777777789</v>
      </c>
      <c r="U17" s="61">
        <v>8.7555388888888892</v>
      </c>
      <c r="V17" s="61">
        <v>25.765911111111109</v>
      </c>
      <c r="W17" s="61">
        <v>7.5793999999999997</v>
      </c>
      <c r="X17" s="61">
        <v>8.75396111111111</v>
      </c>
      <c r="Y17" s="61">
        <v>9.4325499999999991</v>
      </c>
      <c r="Z17" s="14"/>
      <c r="AA17" s="14"/>
      <c r="AB17" s="14"/>
      <c r="AC17" s="14"/>
      <c r="AD17" s="14"/>
    </row>
    <row r="18" spans="1:30" s="2" customFormat="1" ht="47.25" x14ac:dyDescent="0.25">
      <c r="A18" s="3" t="s">
        <v>187</v>
      </c>
      <c r="B18" s="3" t="s">
        <v>186</v>
      </c>
      <c r="C18" s="3" t="s">
        <v>185</v>
      </c>
      <c r="D18" s="3" t="s">
        <v>184</v>
      </c>
      <c r="E18" s="61">
        <v>147.06952196969695</v>
      </c>
      <c r="F18" s="61">
        <v>36.57387878787879</v>
      </c>
      <c r="G18" s="61">
        <v>9.195842424242425</v>
      </c>
      <c r="H18" s="61">
        <v>9.1314681818181818</v>
      </c>
      <c r="I18" s="61">
        <v>9.2609681818181819</v>
      </c>
      <c r="J18" s="61">
        <v>8.9855999999999998</v>
      </c>
      <c r="K18" s="61">
        <v>63.241628030303026</v>
      </c>
      <c r="L18" s="61">
        <v>9.1020401515151512</v>
      </c>
      <c r="M18" s="61">
        <v>9.2217439393939387</v>
      </c>
      <c r="N18" s="61">
        <v>9.1503878787878783</v>
      </c>
      <c r="O18" s="61">
        <v>8.7485757575757575</v>
      </c>
      <c r="P18" s="61">
        <v>9.2271439393939403</v>
      </c>
      <c r="Q18" s="61">
        <v>9.3154227272727272</v>
      </c>
      <c r="R18" s="61">
        <v>8.4763136363636367</v>
      </c>
      <c r="S18" s="61">
        <v>18.909209090909091</v>
      </c>
      <c r="T18" s="61">
        <v>9.4385530303030301</v>
      </c>
      <c r="U18" s="61">
        <v>9.4706560606060606</v>
      </c>
      <c r="V18" s="61">
        <v>28.344806060606061</v>
      </c>
      <c r="W18" s="61">
        <v>9.0576000000000008</v>
      </c>
      <c r="X18" s="61">
        <v>9.5012560606060603</v>
      </c>
      <c r="Y18" s="61">
        <v>9.7859499999999997</v>
      </c>
      <c r="Z18" s="14"/>
      <c r="AA18" s="14"/>
      <c r="AB18" s="14"/>
      <c r="AC18" s="14"/>
      <c r="AD18" s="14"/>
    </row>
    <row r="19" spans="1:30" s="2" customFormat="1" ht="63" x14ac:dyDescent="0.25">
      <c r="A19" s="3" t="s">
        <v>183</v>
      </c>
      <c r="B19" s="3" t="s">
        <v>182</v>
      </c>
      <c r="C19" s="3" t="s">
        <v>181</v>
      </c>
      <c r="D19" s="3" t="s">
        <v>180</v>
      </c>
      <c r="E19" s="61">
        <v>140.01693333333333</v>
      </c>
      <c r="F19" s="61">
        <v>34.938550000000006</v>
      </c>
      <c r="G19" s="61">
        <v>8.7241666666666671</v>
      </c>
      <c r="H19" s="61">
        <v>8.5531000000000006</v>
      </c>
      <c r="I19" s="61">
        <v>8.816183333333333</v>
      </c>
      <c r="J19" s="61">
        <v>8.8451000000000004</v>
      </c>
      <c r="K19" s="61">
        <v>59.794250000000005</v>
      </c>
      <c r="L19" s="61">
        <v>8.5333666666666659</v>
      </c>
      <c r="M19" s="61">
        <v>8.8291000000000004</v>
      </c>
      <c r="N19" s="61">
        <v>8.8768666666666682</v>
      </c>
      <c r="O19" s="61">
        <v>7.1386333333333329</v>
      </c>
      <c r="P19" s="61">
        <v>8.7564333333333337</v>
      </c>
      <c r="Q19" s="61">
        <v>8.7962833333333332</v>
      </c>
      <c r="R19" s="61">
        <v>8.8635666666666673</v>
      </c>
      <c r="S19" s="61">
        <v>18.083333333333332</v>
      </c>
      <c r="T19" s="61">
        <v>9.0538166666666662</v>
      </c>
      <c r="U19" s="61">
        <v>9.029516666666666</v>
      </c>
      <c r="V19" s="61">
        <v>27.200800000000001</v>
      </c>
      <c r="W19" s="61">
        <v>8.4425000000000008</v>
      </c>
      <c r="X19" s="61">
        <v>9.0480999999999998</v>
      </c>
      <c r="Y19" s="61">
        <v>9.7102000000000004</v>
      </c>
      <c r="Z19" s="14"/>
      <c r="AA19" s="14"/>
      <c r="AB19" s="14"/>
      <c r="AC19" s="14"/>
      <c r="AD19" s="14"/>
    </row>
    <row r="20" spans="1:30" s="2" customFormat="1" ht="47.25" x14ac:dyDescent="0.25">
      <c r="A20" s="3" t="s">
        <v>179</v>
      </c>
      <c r="B20" s="3" t="s">
        <v>178</v>
      </c>
      <c r="C20" s="3" t="s">
        <v>177</v>
      </c>
      <c r="D20" s="3" t="s">
        <v>176</v>
      </c>
      <c r="E20" s="61">
        <v>148.6711</v>
      </c>
      <c r="F20" s="61">
        <v>37.072000000000003</v>
      </c>
      <c r="G20" s="61">
        <v>9.2341999999999995</v>
      </c>
      <c r="H20" s="61">
        <v>9.2972999999999999</v>
      </c>
      <c r="I20" s="61">
        <v>9.3018000000000001</v>
      </c>
      <c r="J20" s="61">
        <v>9.2386999999999997</v>
      </c>
      <c r="K20" s="61">
        <v>64.081199999999995</v>
      </c>
      <c r="L20" s="61">
        <v>9.0090000000000003</v>
      </c>
      <c r="M20" s="61">
        <v>9.3783999999999992</v>
      </c>
      <c r="N20" s="61">
        <v>9.2927999999999997</v>
      </c>
      <c r="O20" s="61">
        <v>9.0631000000000004</v>
      </c>
      <c r="P20" s="61">
        <v>9.3513999999999999</v>
      </c>
      <c r="Q20" s="61">
        <v>9.3694000000000006</v>
      </c>
      <c r="R20" s="61">
        <v>8.6171000000000006</v>
      </c>
      <c r="S20" s="61">
        <v>19.238700000000001</v>
      </c>
      <c r="T20" s="61">
        <v>9.6260999999999992</v>
      </c>
      <c r="U20" s="61">
        <v>9.6126000000000005</v>
      </c>
      <c r="V20" s="61">
        <v>28.279200000000003</v>
      </c>
      <c r="W20" s="61">
        <v>9.0404999999999998</v>
      </c>
      <c r="X20" s="61">
        <v>9.5090000000000003</v>
      </c>
      <c r="Y20" s="61">
        <v>9.7296999999999993</v>
      </c>
      <c r="Z20" s="14"/>
      <c r="AA20" s="14"/>
      <c r="AB20" s="14"/>
      <c r="AC20" s="14"/>
      <c r="AD20" s="14"/>
    </row>
    <row r="21" spans="1:30" s="2" customFormat="1" ht="63" x14ac:dyDescent="0.25">
      <c r="A21" s="3" t="s">
        <v>175</v>
      </c>
      <c r="B21" s="3" t="s">
        <v>174</v>
      </c>
      <c r="C21" s="3" t="s">
        <v>173</v>
      </c>
      <c r="D21" s="3" t="s">
        <v>172</v>
      </c>
      <c r="E21" s="61">
        <v>139.49375000000001</v>
      </c>
      <c r="F21" s="61">
        <v>35.895000000000003</v>
      </c>
      <c r="G21" s="61">
        <v>8.8949999999999996</v>
      </c>
      <c r="H21" s="61">
        <v>8.9324999999999992</v>
      </c>
      <c r="I21" s="61">
        <v>9.1050000000000004</v>
      </c>
      <c r="J21" s="61">
        <v>8.9625000000000004</v>
      </c>
      <c r="K21" s="61">
        <v>58.308750000000003</v>
      </c>
      <c r="L21" s="61">
        <v>8.3012499999999996</v>
      </c>
      <c r="M21" s="61">
        <v>8.9224999999999994</v>
      </c>
      <c r="N21" s="61">
        <v>8.7149999999999999</v>
      </c>
      <c r="O21" s="61">
        <v>7.6025</v>
      </c>
      <c r="P21" s="61">
        <v>8.9975000000000005</v>
      </c>
      <c r="Q21" s="61">
        <v>8.8125</v>
      </c>
      <c r="R21" s="61">
        <v>6.9574999999999996</v>
      </c>
      <c r="S21" s="61">
        <v>18.622500000000002</v>
      </c>
      <c r="T21" s="61">
        <v>9.3650000000000002</v>
      </c>
      <c r="U21" s="61">
        <v>9.2575000000000003</v>
      </c>
      <c r="V21" s="61">
        <v>26.6675</v>
      </c>
      <c r="W21" s="61">
        <v>8.2174999999999994</v>
      </c>
      <c r="X21" s="61">
        <v>9.1300000000000008</v>
      </c>
      <c r="Y21" s="61">
        <v>9.32</v>
      </c>
      <c r="Z21" s="14"/>
      <c r="AA21" s="14"/>
      <c r="AB21" s="14"/>
      <c r="AC21" s="14"/>
      <c r="AD21" s="14"/>
    </row>
    <row r="22" spans="1:30" s="2" customFormat="1" ht="78.75" x14ac:dyDescent="0.25">
      <c r="A22" s="3" t="s">
        <v>171</v>
      </c>
      <c r="B22" s="3" t="s">
        <v>170</v>
      </c>
      <c r="C22" s="3" t="s">
        <v>169</v>
      </c>
      <c r="D22" s="3" t="s">
        <v>168</v>
      </c>
      <c r="E22" s="61">
        <v>151.83314999999999</v>
      </c>
      <c r="F22" s="61">
        <v>37.720516666666668</v>
      </c>
      <c r="G22" s="61">
        <v>9.3756166666666658</v>
      </c>
      <c r="H22" s="61">
        <v>9.5465499999999999</v>
      </c>
      <c r="I22" s="61">
        <v>9.6213499999999996</v>
      </c>
      <c r="J22" s="61">
        <v>9.1769999999999996</v>
      </c>
      <c r="K22" s="61">
        <v>65.826133333333331</v>
      </c>
      <c r="L22" s="61">
        <v>9.4656333333333347</v>
      </c>
      <c r="M22" s="61">
        <v>9.6058500000000002</v>
      </c>
      <c r="N22" s="61">
        <v>9.5803000000000011</v>
      </c>
      <c r="O22" s="61">
        <v>9.1898</v>
      </c>
      <c r="P22" s="61">
        <v>9.6232000000000006</v>
      </c>
      <c r="Q22" s="61">
        <v>9.5355999999999987</v>
      </c>
      <c r="R22" s="61">
        <v>8.8257499999999993</v>
      </c>
      <c r="S22" s="61">
        <v>19.4498</v>
      </c>
      <c r="T22" s="61">
        <v>9.7034500000000001</v>
      </c>
      <c r="U22" s="61">
        <v>9.7463499999999996</v>
      </c>
      <c r="V22" s="61">
        <v>28.8367</v>
      </c>
      <c r="W22" s="61">
        <v>9.2208000000000006</v>
      </c>
      <c r="X22" s="61">
        <v>9.7235499999999995</v>
      </c>
      <c r="Y22" s="61">
        <v>9.8923500000000004</v>
      </c>
      <c r="Z22" s="14"/>
      <c r="AA22" s="14"/>
      <c r="AB22" s="14"/>
      <c r="AC22" s="14"/>
      <c r="AD22" s="14"/>
    </row>
    <row r="23" spans="1:30" s="2" customFormat="1" ht="63" x14ac:dyDescent="0.25">
      <c r="A23" s="3" t="s">
        <v>167</v>
      </c>
      <c r="B23" s="3" t="s">
        <v>166</v>
      </c>
      <c r="C23" s="3" t="s">
        <v>165</v>
      </c>
      <c r="D23" s="3" t="s">
        <v>164</v>
      </c>
      <c r="E23" s="61">
        <v>146.75455714285715</v>
      </c>
      <c r="F23" s="61">
        <v>36.900357142857146</v>
      </c>
      <c r="G23" s="61">
        <v>9.7165999999999997</v>
      </c>
      <c r="H23" s="61">
        <v>8.9233142857142855</v>
      </c>
      <c r="I23" s="61">
        <v>9.0015428571428568</v>
      </c>
      <c r="J23" s="61">
        <v>9.2589000000000006</v>
      </c>
      <c r="K23" s="61">
        <v>61.914778571428577</v>
      </c>
      <c r="L23" s="61">
        <v>8.9565928571428586</v>
      </c>
      <c r="M23" s="61">
        <v>8.8865142857142843</v>
      </c>
      <c r="N23" s="61">
        <v>8.9994214285714289</v>
      </c>
      <c r="O23" s="61">
        <v>8.4095214285714288</v>
      </c>
      <c r="P23" s="61">
        <v>9.2049285714285709</v>
      </c>
      <c r="Q23" s="61">
        <v>9.1308000000000007</v>
      </c>
      <c r="R23" s="61">
        <v>8.327</v>
      </c>
      <c r="S23" s="61">
        <v>19.162678571428572</v>
      </c>
      <c r="T23" s="61">
        <v>9.6609428571428566</v>
      </c>
      <c r="U23" s="61">
        <v>9.5017357142857151</v>
      </c>
      <c r="V23" s="61">
        <v>28.77674285714286</v>
      </c>
      <c r="W23" s="61">
        <v>9.2097999999999995</v>
      </c>
      <c r="X23" s="61">
        <v>9.6391428571428577</v>
      </c>
      <c r="Y23" s="61">
        <v>9.9278000000000013</v>
      </c>
      <c r="Z23" s="14"/>
      <c r="AA23" s="14"/>
      <c r="AB23" s="14"/>
      <c r="AC23" s="14"/>
      <c r="AD23" s="14"/>
    </row>
    <row r="24" spans="1:30" s="2" customFormat="1" ht="63" x14ac:dyDescent="0.25">
      <c r="A24" s="3" t="s">
        <v>163</v>
      </c>
      <c r="B24" s="3" t="s">
        <v>162</v>
      </c>
      <c r="C24" s="3" t="s">
        <v>161</v>
      </c>
      <c r="D24" s="3" t="s">
        <v>160</v>
      </c>
      <c r="E24" s="61">
        <v>156.50254999999999</v>
      </c>
      <c r="F24" s="61">
        <v>39.215299999999999</v>
      </c>
      <c r="G24" s="61">
        <v>9.8102</v>
      </c>
      <c r="H24" s="61">
        <v>9.8028999999999993</v>
      </c>
      <c r="I24" s="61">
        <v>9.8125999999999998</v>
      </c>
      <c r="J24" s="61">
        <v>9.7896000000000001</v>
      </c>
      <c r="K24" s="61">
        <v>68.408150000000006</v>
      </c>
      <c r="L24" s="61">
        <v>9.7805499999999999</v>
      </c>
      <c r="M24" s="61">
        <v>9.7993000000000006</v>
      </c>
      <c r="N24" s="61">
        <v>9.7980999999999998</v>
      </c>
      <c r="O24" s="61">
        <v>9.7703000000000007</v>
      </c>
      <c r="P24" s="61">
        <v>9.8077000000000005</v>
      </c>
      <c r="Q24" s="61">
        <v>9.7521000000000004</v>
      </c>
      <c r="R24" s="61">
        <v>9.7001000000000008</v>
      </c>
      <c r="S24" s="61">
        <v>19.575600000000001</v>
      </c>
      <c r="T24" s="61">
        <v>9.7859999999999996</v>
      </c>
      <c r="U24" s="61">
        <v>9.7896000000000001</v>
      </c>
      <c r="V24" s="61">
        <v>29.3035</v>
      </c>
      <c r="W24" s="61">
        <v>9.7545000000000002</v>
      </c>
      <c r="X24" s="61">
        <v>9.7629999999999999</v>
      </c>
      <c r="Y24" s="61">
        <v>9.7859999999999996</v>
      </c>
      <c r="Z24" s="14"/>
      <c r="AA24" s="14"/>
      <c r="AB24" s="14"/>
      <c r="AC24" s="14"/>
      <c r="AD24" s="14"/>
    </row>
    <row r="25" spans="1:30" s="2" customFormat="1" ht="63" x14ac:dyDescent="0.25">
      <c r="A25" s="3" t="s">
        <v>159</v>
      </c>
      <c r="B25" s="3" t="s">
        <v>158</v>
      </c>
      <c r="C25" s="3" t="s">
        <v>157</v>
      </c>
      <c r="D25" s="3" t="s">
        <v>156</v>
      </c>
      <c r="E25" s="61">
        <v>112.2582</v>
      </c>
      <c r="F25" s="61">
        <v>31.412000000000003</v>
      </c>
      <c r="G25" s="61">
        <v>7.4237000000000002</v>
      </c>
      <c r="H25" s="61">
        <v>6.8603500000000004</v>
      </c>
      <c r="I25" s="61">
        <v>7.95425</v>
      </c>
      <c r="J25" s="61">
        <v>9.1737000000000002</v>
      </c>
      <c r="K25" s="61">
        <v>46.225349999999999</v>
      </c>
      <c r="L25" s="61">
        <v>6.5821500000000004</v>
      </c>
      <c r="M25" s="61">
        <v>7.3696999999999999</v>
      </c>
      <c r="N25" s="61">
        <v>7.7946</v>
      </c>
      <c r="O25" s="61">
        <v>5.3368500000000001</v>
      </c>
      <c r="P25" s="61">
        <v>8.4049499999999995</v>
      </c>
      <c r="Q25" s="61">
        <v>6.0094000000000003</v>
      </c>
      <c r="R25" s="61">
        <v>4.7276999999999996</v>
      </c>
      <c r="S25" s="61">
        <v>14.481199999999999</v>
      </c>
      <c r="T25" s="61">
        <v>7.0034999999999998</v>
      </c>
      <c r="U25" s="61">
        <v>7.4776999999999996</v>
      </c>
      <c r="V25" s="61">
        <v>20.13965</v>
      </c>
      <c r="W25" s="61">
        <v>8.9953000000000003</v>
      </c>
      <c r="X25" s="61">
        <v>6.4378000000000002</v>
      </c>
      <c r="Y25" s="61">
        <v>4.70655</v>
      </c>
      <c r="Z25" s="14"/>
      <c r="AA25" s="14"/>
      <c r="AB25" s="14"/>
      <c r="AC25" s="14"/>
      <c r="AD25" s="14"/>
    </row>
    <row r="26" spans="1:30" s="2" customFormat="1" ht="63" x14ac:dyDescent="0.25">
      <c r="A26" s="3" t="s">
        <v>155</v>
      </c>
      <c r="B26" s="3" t="s">
        <v>154</v>
      </c>
      <c r="C26" s="3" t="s">
        <v>153</v>
      </c>
      <c r="D26" s="3" t="s">
        <v>152</v>
      </c>
      <c r="E26" s="61">
        <v>155.39975833333332</v>
      </c>
      <c r="F26" s="61">
        <v>39.286266666666663</v>
      </c>
      <c r="G26" s="61">
        <v>9.9599000000000011</v>
      </c>
      <c r="H26" s="61">
        <v>9.8209</v>
      </c>
      <c r="I26" s="61">
        <v>9.7805666666666671</v>
      </c>
      <c r="J26" s="61">
        <v>9.7248999999999999</v>
      </c>
      <c r="K26" s="61">
        <v>66.965941666666666</v>
      </c>
      <c r="L26" s="61">
        <v>9.5438749999999999</v>
      </c>
      <c r="M26" s="61">
        <v>9.8280999999999992</v>
      </c>
      <c r="N26" s="61">
        <v>9.619766666666667</v>
      </c>
      <c r="O26" s="61">
        <v>9.4146333333333327</v>
      </c>
      <c r="P26" s="61">
        <v>9.9656000000000002</v>
      </c>
      <c r="Q26" s="61">
        <v>9.92835</v>
      </c>
      <c r="R26" s="61">
        <v>8.6656166666666667</v>
      </c>
      <c r="S26" s="61">
        <v>19.858150000000002</v>
      </c>
      <c r="T26" s="61">
        <v>9.9412500000000001</v>
      </c>
      <c r="U26" s="61">
        <v>9.9169</v>
      </c>
      <c r="V26" s="61">
        <v>29.289400000000001</v>
      </c>
      <c r="W26" s="61">
        <v>9.3381000000000007</v>
      </c>
      <c r="X26" s="61">
        <v>9.9741999999999997</v>
      </c>
      <c r="Y26" s="61">
        <v>9.9771000000000001</v>
      </c>
      <c r="Z26" s="14"/>
      <c r="AA26" s="14"/>
      <c r="AB26" s="14"/>
      <c r="AC26" s="14"/>
      <c r="AD26" s="14"/>
    </row>
    <row r="27" spans="1:30" s="2" customFormat="1" ht="63" x14ac:dyDescent="0.25">
      <c r="A27" s="3" t="s">
        <v>151</v>
      </c>
      <c r="B27" s="3" t="s">
        <v>150</v>
      </c>
      <c r="C27" s="3" t="s">
        <v>149</v>
      </c>
      <c r="D27" s="3" t="s">
        <v>148</v>
      </c>
      <c r="E27" s="61">
        <v>150.87295263157893</v>
      </c>
      <c r="F27" s="61">
        <v>37.518902631578946</v>
      </c>
      <c r="G27" s="61">
        <v>9.3980236842105267</v>
      </c>
      <c r="H27" s="61">
        <v>9.4670394736842098</v>
      </c>
      <c r="I27" s="61">
        <v>9.4154394736842093</v>
      </c>
      <c r="J27" s="61">
        <v>9.2384000000000004</v>
      </c>
      <c r="K27" s="61">
        <v>65.87616842105264</v>
      </c>
      <c r="L27" s="61">
        <v>9.4009973684210522</v>
      </c>
      <c r="M27" s="61">
        <v>9.463105263157896</v>
      </c>
      <c r="N27" s="61">
        <v>9.4577552631578943</v>
      </c>
      <c r="O27" s="61">
        <v>9.3549394736842117</v>
      </c>
      <c r="P27" s="61">
        <v>9.5022552631578954</v>
      </c>
      <c r="Q27" s="61">
        <v>9.4211236842105262</v>
      </c>
      <c r="R27" s="61">
        <v>9.2759921052631569</v>
      </c>
      <c r="S27" s="61">
        <v>19.015160526315789</v>
      </c>
      <c r="T27" s="61">
        <v>9.4933552631578948</v>
      </c>
      <c r="U27" s="61">
        <v>9.5218052631578942</v>
      </c>
      <c r="V27" s="61">
        <v>28.462721052631579</v>
      </c>
      <c r="W27" s="61">
        <v>9.2171000000000003</v>
      </c>
      <c r="X27" s="61">
        <v>9.5481210526315792</v>
      </c>
      <c r="Y27" s="61">
        <v>9.6974999999999998</v>
      </c>
      <c r="Z27" s="14"/>
      <c r="AA27" s="14"/>
      <c r="AB27" s="14"/>
      <c r="AC27" s="14"/>
      <c r="AD27" s="14"/>
    </row>
    <row r="28" spans="1:30" s="2" customFormat="1" ht="63" x14ac:dyDescent="0.25">
      <c r="A28" s="3" t="s">
        <v>147</v>
      </c>
      <c r="B28" s="3" t="s">
        <v>146</v>
      </c>
      <c r="C28" s="3" t="s">
        <v>145</v>
      </c>
      <c r="D28" s="3" t="s">
        <v>144</v>
      </c>
      <c r="E28" s="61">
        <v>135.12545</v>
      </c>
      <c r="F28" s="61">
        <v>33.393399999999993</v>
      </c>
      <c r="G28" s="61">
        <v>8.4065999999999992</v>
      </c>
      <c r="H28" s="61">
        <v>8.3933999999999997</v>
      </c>
      <c r="I28" s="61">
        <v>8.3515999999999995</v>
      </c>
      <c r="J28" s="61">
        <v>8.2417999999999996</v>
      </c>
      <c r="K28" s="61">
        <v>58.184749999999994</v>
      </c>
      <c r="L28" s="61">
        <v>8.1934500000000003</v>
      </c>
      <c r="M28" s="61">
        <v>8.2373999999999992</v>
      </c>
      <c r="N28" s="61">
        <v>8.2812999999999999</v>
      </c>
      <c r="O28" s="61">
        <v>8.3824000000000005</v>
      </c>
      <c r="P28" s="61">
        <v>8.5274999999999999</v>
      </c>
      <c r="Q28" s="61">
        <v>8.3384999999999998</v>
      </c>
      <c r="R28" s="61">
        <v>8.2241999999999997</v>
      </c>
      <c r="S28" s="61">
        <v>17.433</v>
      </c>
      <c r="T28" s="61">
        <v>8.7231000000000005</v>
      </c>
      <c r="U28" s="61">
        <v>8.7098999999999993</v>
      </c>
      <c r="V28" s="61">
        <v>26.1143</v>
      </c>
      <c r="W28" s="61">
        <v>8.0989000000000004</v>
      </c>
      <c r="X28" s="61">
        <v>8.8879000000000001</v>
      </c>
      <c r="Y28" s="61">
        <v>9.1274999999999995</v>
      </c>
      <c r="Z28" s="14"/>
      <c r="AA28" s="14"/>
      <c r="AB28" s="14"/>
      <c r="AC28" s="14"/>
      <c r="AD28" s="14"/>
    </row>
    <row r="29" spans="1:30" s="2" customFormat="1" ht="63" x14ac:dyDescent="0.25">
      <c r="A29" s="3" t="s">
        <v>143</v>
      </c>
      <c r="B29" s="3" t="s">
        <v>142</v>
      </c>
      <c r="C29" s="3" t="s">
        <v>141</v>
      </c>
      <c r="D29" s="3" t="s">
        <v>140</v>
      </c>
      <c r="E29" s="61">
        <v>147.49912857142857</v>
      </c>
      <c r="F29" s="61">
        <v>36.423285714285711</v>
      </c>
      <c r="G29" s="61">
        <v>8.9934428571428562</v>
      </c>
      <c r="H29" s="61">
        <v>8.8441357142857147</v>
      </c>
      <c r="I29" s="61">
        <v>9.309507142857143</v>
      </c>
      <c r="J29" s="61">
        <v>9.2761999999999993</v>
      </c>
      <c r="K29" s="61">
        <v>64.107771428571439</v>
      </c>
      <c r="L29" s="61">
        <v>9.1766142857142867</v>
      </c>
      <c r="M29" s="61">
        <v>9.2233785714285723</v>
      </c>
      <c r="N29" s="61">
        <v>8.9943428571428576</v>
      </c>
      <c r="O29" s="61">
        <v>9.0648714285714291</v>
      </c>
      <c r="P29" s="61">
        <v>9.2362785714285707</v>
      </c>
      <c r="Q29" s="61">
        <v>9.2104785714285704</v>
      </c>
      <c r="R29" s="61">
        <v>9.2018071428571435</v>
      </c>
      <c r="S29" s="61">
        <v>18.621764285714285</v>
      </c>
      <c r="T29" s="61">
        <v>9.303057142857142</v>
      </c>
      <c r="U29" s="61">
        <v>9.3187071428571429</v>
      </c>
      <c r="V29" s="61">
        <v>28.346307142857142</v>
      </c>
      <c r="W29" s="61">
        <v>9.3277999999999999</v>
      </c>
      <c r="X29" s="61">
        <v>9.309507142857143</v>
      </c>
      <c r="Y29" s="61">
        <v>9.7089999999999996</v>
      </c>
      <c r="Z29" s="14"/>
      <c r="AA29" s="14"/>
      <c r="AB29" s="14"/>
      <c r="AC29" s="14"/>
      <c r="AD29" s="14"/>
    </row>
    <row r="30" spans="1:30" s="2" customFormat="1" ht="63" x14ac:dyDescent="0.25">
      <c r="A30" s="3" t="s">
        <v>139</v>
      </c>
      <c r="B30" s="3" t="s">
        <v>138</v>
      </c>
      <c r="C30" s="3" t="s">
        <v>137</v>
      </c>
      <c r="D30" s="3" t="s">
        <v>136</v>
      </c>
      <c r="E30" s="61">
        <v>138.56975</v>
      </c>
      <c r="F30" s="61">
        <v>34.591999999999999</v>
      </c>
      <c r="G30" s="61">
        <v>8.7014999999999993</v>
      </c>
      <c r="H30" s="61">
        <v>8.7910000000000004</v>
      </c>
      <c r="I30" s="61">
        <v>8.7263999999999999</v>
      </c>
      <c r="J30" s="61">
        <v>8.3731000000000009</v>
      </c>
      <c r="K30" s="61">
        <v>59.31604999999999</v>
      </c>
      <c r="L30" s="61">
        <v>8.3756500000000003</v>
      </c>
      <c r="M30" s="61">
        <v>8.7213999999999992</v>
      </c>
      <c r="N30" s="61">
        <v>8.4278999999999993</v>
      </c>
      <c r="O30" s="61">
        <v>8.2438000000000002</v>
      </c>
      <c r="P30" s="61">
        <v>8.9253999999999998</v>
      </c>
      <c r="Q30" s="61">
        <v>8.5472999999999999</v>
      </c>
      <c r="R30" s="61">
        <v>8.0746000000000002</v>
      </c>
      <c r="S30" s="61">
        <v>17.915500000000002</v>
      </c>
      <c r="T30" s="61">
        <v>9.01</v>
      </c>
      <c r="U30" s="61">
        <v>8.9055</v>
      </c>
      <c r="V30" s="61">
        <v>26.746200000000002</v>
      </c>
      <c r="W30" s="61">
        <v>8.5024999999999995</v>
      </c>
      <c r="X30" s="61">
        <v>8.9103999999999992</v>
      </c>
      <c r="Y30" s="61">
        <v>9.3332999999999995</v>
      </c>
      <c r="Z30" s="14"/>
      <c r="AA30" s="14"/>
      <c r="AB30" s="14"/>
      <c r="AC30" s="14"/>
      <c r="AD30" s="14"/>
    </row>
    <row r="31" spans="1:30" s="2" customFormat="1" ht="63" x14ac:dyDescent="0.25">
      <c r="A31" s="3" t="s">
        <v>135</v>
      </c>
      <c r="B31" s="3" t="s">
        <v>134</v>
      </c>
      <c r="C31" s="3" t="s">
        <v>133</v>
      </c>
      <c r="D31" s="3" t="s">
        <v>132</v>
      </c>
      <c r="E31" s="61">
        <v>158.83265</v>
      </c>
      <c r="F31" s="61">
        <v>39.767299999999999</v>
      </c>
      <c r="G31" s="61">
        <v>9.9207000000000001</v>
      </c>
      <c r="H31" s="61">
        <v>9.9412000000000003</v>
      </c>
      <c r="I31" s="61">
        <v>9.9513999999999996</v>
      </c>
      <c r="J31" s="61">
        <v>9.9540000000000006</v>
      </c>
      <c r="K31" s="61">
        <v>69.308250000000001</v>
      </c>
      <c r="L31" s="61">
        <v>9.9143499999999989</v>
      </c>
      <c r="M31" s="61">
        <v>9.9130000000000003</v>
      </c>
      <c r="N31" s="61">
        <v>9.9335000000000004</v>
      </c>
      <c r="O31" s="61">
        <v>9.798</v>
      </c>
      <c r="P31" s="61">
        <v>9.9360999999999997</v>
      </c>
      <c r="Q31" s="61">
        <v>9.9540000000000006</v>
      </c>
      <c r="R31" s="61">
        <v>9.8592999999999993</v>
      </c>
      <c r="S31" s="61">
        <v>19.954000000000001</v>
      </c>
      <c r="T31" s="61">
        <v>9.9821000000000009</v>
      </c>
      <c r="U31" s="61">
        <v>9.9718999999999998</v>
      </c>
      <c r="V31" s="61">
        <v>29.803100000000001</v>
      </c>
      <c r="W31" s="61">
        <v>9.9054000000000002</v>
      </c>
      <c r="X31" s="61">
        <v>9.9540000000000006</v>
      </c>
      <c r="Y31" s="61">
        <v>9.9436999999999998</v>
      </c>
      <c r="Z31" s="14"/>
      <c r="AA31" s="14"/>
      <c r="AB31" s="14"/>
      <c r="AC31" s="14"/>
      <c r="AD31" s="14"/>
    </row>
    <row r="32" spans="1:30" s="2" customFormat="1" ht="63" x14ac:dyDescent="0.25">
      <c r="A32" s="3" t="s">
        <v>131</v>
      </c>
      <c r="B32" s="3" t="s">
        <v>130</v>
      </c>
      <c r="C32" s="3" t="s">
        <v>129</v>
      </c>
      <c r="D32" s="3" t="s">
        <v>128</v>
      </c>
      <c r="E32" s="61">
        <v>104.17339999999999</v>
      </c>
      <c r="F32" s="61">
        <v>25.531950000000002</v>
      </c>
      <c r="G32" s="61">
        <v>6.5926</v>
      </c>
      <c r="H32" s="61">
        <v>5.7070500000000006</v>
      </c>
      <c r="I32" s="61">
        <v>5.7879000000000005</v>
      </c>
      <c r="J32" s="61">
        <v>7.4443999999999999</v>
      </c>
      <c r="K32" s="61">
        <v>42.488199999999992</v>
      </c>
      <c r="L32" s="61">
        <v>6.3417500000000002</v>
      </c>
      <c r="M32" s="61">
        <v>6.3956</v>
      </c>
      <c r="N32" s="61">
        <v>5.8333499999999994</v>
      </c>
      <c r="O32" s="61">
        <v>5.8451000000000004</v>
      </c>
      <c r="P32" s="61">
        <v>5.8804499999999997</v>
      </c>
      <c r="Q32" s="61">
        <v>5.298</v>
      </c>
      <c r="R32" s="61">
        <v>6.8939500000000002</v>
      </c>
      <c r="S32" s="61">
        <v>13.734</v>
      </c>
      <c r="T32" s="61">
        <v>7.1111000000000004</v>
      </c>
      <c r="U32" s="61">
        <v>6.6228999999999996</v>
      </c>
      <c r="V32" s="61">
        <v>22.419249999999998</v>
      </c>
      <c r="W32" s="61">
        <v>7.3400999999999996</v>
      </c>
      <c r="X32" s="61">
        <v>6.0370499999999998</v>
      </c>
      <c r="Y32" s="61">
        <v>9.0420999999999996</v>
      </c>
      <c r="Z32" s="14"/>
      <c r="AA32" s="14"/>
      <c r="AB32" s="14"/>
      <c r="AC32" s="14"/>
      <c r="AD32" s="14"/>
    </row>
    <row r="33" spans="1:30" s="2" customFormat="1" ht="63" x14ac:dyDescent="0.25">
      <c r="A33" s="3" t="s">
        <v>127</v>
      </c>
      <c r="B33" s="3" t="s">
        <v>126</v>
      </c>
      <c r="C33" s="3" t="s">
        <v>125</v>
      </c>
      <c r="D33" s="3" t="s">
        <v>124</v>
      </c>
      <c r="E33" s="61">
        <v>151.297675</v>
      </c>
      <c r="F33" s="61">
        <v>39.076349999999998</v>
      </c>
      <c r="G33" s="61">
        <v>9.7824500000000008</v>
      </c>
      <c r="H33" s="61">
        <v>9.8434999999999988</v>
      </c>
      <c r="I33" s="61">
        <v>9.8205999999999989</v>
      </c>
      <c r="J33" s="61">
        <v>9.6297999999999995</v>
      </c>
      <c r="K33" s="61">
        <v>64.328225000000003</v>
      </c>
      <c r="L33" s="61">
        <v>8.9389250000000011</v>
      </c>
      <c r="M33" s="61">
        <v>9.2042000000000002</v>
      </c>
      <c r="N33" s="61">
        <v>9.2233000000000001</v>
      </c>
      <c r="O33" s="61">
        <v>9.1870000000000012</v>
      </c>
      <c r="P33" s="61">
        <v>9.3263499999999997</v>
      </c>
      <c r="Q33" s="61">
        <v>9.6393000000000004</v>
      </c>
      <c r="R33" s="61">
        <v>8.8091499999999989</v>
      </c>
      <c r="S33" s="61">
        <v>19.675550000000001</v>
      </c>
      <c r="T33" s="61">
        <v>9.7957999999999998</v>
      </c>
      <c r="U33" s="61">
        <v>9.8797499999999996</v>
      </c>
      <c r="V33" s="61">
        <v>28.217550000000003</v>
      </c>
      <c r="W33" s="61">
        <v>8.4389000000000003</v>
      </c>
      <c r="X33" s="61">
        <v>9.8626000000000005</v>
      </c>
      <c r="Y33" s="61">
        <v>9.9160500000000003</v>
      </c>
      <c r="Z33" s="14"/>
      <c r="AA33" s="14"/>
      <c r="AB33" s="14"/>
      <c r="AC33" s="14"/>
      <c r="AD33" s="14"/>
    </row>
    <row r="34" spans="1:30" s="2" customFormat="1" ht="78.75" x14ac:dyDescent="0.25">
      <c r="A34" s="3" t="s">
        <v>123</v>
      </c>
      <c r="B34" s="3" t="s">
        <v>122</v>
      </c>
      <c r="C34" s="3" t="s">
        <v>121</v>
      </c>
      <c r="D34" s="3" t="s">
        <v>120</v>
      </c>
      <c r="E34" s="61">
        <v>146.97839999999999</v>
      </c>
      <c r="F34" s="61">
        <v>38.384650000000001</v>
      </c>
      <c r="G34" s="61">
        <v>9.6202000000000005</v>
      </c>
      <c r="H34" s="61">
        <v>9.649049999999999</v>
      </c>
      <c r="I34" s="61">
        <v>9.7595999999999989</v>
      </c>
      <c r="J34" s="61">
        <v>9.3558000000000003</v>
      </c>
      <c r="K34" s="61">
        <v>62.401449999999997</v>
      </c>
      <c r="L34" s="61">
        <v>8.9976000000000003</v>
      </c>
      <c r="M34" s="61">
        <v>8.0192499999999995</v>
      </c>
      <c r="N34" s="61">
        <v>9.6202000000000005</v>
      </c>
      <c r="O34" s="61">
        <v>8.1345999999999989</v>
      </c>
      <c r="P34" s="61">
        <v>9.461549999999999</v>
      </c>
      <c r="Q34" s="61">
        <v>9</v>
      </c>
      <c r="R34" s="61">
        <v>9.1682500000000005</v>
      </c>
      <c r="S34" s="61">
        <v>19.35575</v>
      </c>
      <c r="T34" s="61">
        <v>9.4422999999999995</v>
      </c>
      <c r="U34" s="61">
        <v>9.913450000000001</v>
      </c>
      <c r="V34" s="61">
        <v>26.836549999999999</v>
      </c>
      <c r="W34" s="61">
        <v>7.375</v>
      </c>
      <c r="X34" s="61">
        <v>9.6538500000000003</v>
      </c>
      <c r="Y34" s="61">
        <v>9.8077000000000005</v>
      </c>
      <c r="Z34" s="14"/>
      <c r="AA34" s="14"/>
      <c r="AB34" s="14"/>
      <c r="AC34" s="14"/>
      <c r="AD34" s="14"/>
    </row>
    <row r="35" spans="1:30" s="2" customFormat="1" ht="63" x14ac:dyDescent="0.25">
      <c r="A35" s="3" t="s">
        <v>119</v>
      </c>
      <c r="B35" s="3" t="s">
        <v>118</v>
      </c>
      <c r="C35" s="3" t="s">
        <v>117</v>
      </c>
      <c r="D35" s="3" t="s">
        <v>116</v>
      </c>
      <c r="E35" s="61">
        <v>147.69137499999999</v>
      </c>
      <c r="F35" s="61">
        <v>36.768949999999997</v>
      </c>
      <c r="G35" s="61">
        <v>8.7974500000000013</v>
      </c>
      <c r="H35" s="61">
        <v>8.9525499999999987</v>
      </c>
      <c r="I35" s="61">
        <v>9.6202500000000004</v>
      </c>
      <c r="J35" s="61">
        <v>9.3986999999999998</v>
      </c>
      <c r="K35" s="61">
        <v>63.273724999999999</v>
      </c>
      <c r="L35" s="61">
        <v>8.9098249999999997</v>
      </c>
      <c r="M35" s="61">
        <v>9.1867000000000001</v>
      </c>
      <c r="N35" s="61">
        <v>9.7690000000000001</v>
      </c>
      <c r="O35" s="61">
        <v>6.7151999999999994</v>
      </c>
      <c r="P35" s="61">
        <v>9.7657999999999987</v>
      </c>
      <c r="Q35" s="61">
        <v>9.1645500000000002</v>
      </c>
      <c r="R35" s="61">
        <v>9.7626500000000007</v>
      </c>
      <c r="S35" s="61">
        <v>19.541149999999998</v>
      </c>
      <c r="T35" s="61">
        <v>9.7594999999999992</v>
      </c>
      <c r="U35" s="61">
        <v>9.7816499999999991</v>
      </c>
      <c r="V35" s="61">
        <v>28.10755</v>
      </c>
      <c r="W35" s="61">
        <v>9.0062999999999995</v>
      </c>
      <c r="X35" s="61">
        <v>9.2594999999999992</v>
      </c>
      <c r="Y35" s="61">
        <v>9.8417500000000011</v>
      </c>
      <c r="Z35" s="14"/>
      <c r="AA35" s="14"/>
      <c r="AB35" s="14"/>
      <c r="AC35" s="14"/>
      <c r="AD35" s="14"/>
    </row>
    <row r="36" spans="1:30" s="2" customFormat="1" ht="63" x14ac:dyDescent="0.25">
      <c r="A36" s="3" t="s">
        <v>115</v>
      </c>
      <c r="B36" s="3" t="s">
        <v>114</v>
      </c>
      <c r="C36" s="3" t="s">
        <v>113</v>
      </c>
      <c r="D36" s="3" t="s">
        <v>112</v>
      </c>
      <c r="E36" s="61">
        <v>160</v>
      </c>
      <c r="F36" s="61">
        <v>40</v>
      </c>
      <c r="G36" s="61">
        <v>10</v>
      </c>
      <c r="H36" s="61">
        <v>10</v>
      </c>
      <c r="I36" s="61">
        <v>10</v>
      </c>
      <c r="J36" s="61">
        <v>9.9693000000000005</v>
      </c>
      <c r="K36" s="61">
        <v>70</v>
      </c>
      <c r="L36" s="61">
        <v>10</v>
      </c>
      <c r="M36" s="61">
        <v>10</v>
      </c>
      <c r="N36" s="61">
        <v>10</v>
      </c>
      <c r="O36" s="61">
        <v>10</v>
      </c>
      <c r="P36" s="61">
        <v>10</v>
      </c>
      <c r="Q36" s="61">
        <v>10</v>
      </c>
      <c r="R36" s="61">
        <v>10</v>
      </c>
      <c r="S36" s="61">
        <v>20</v>
      </c>
      <c r="T36" s="61">
        <v>10</v>
      </c>
      <c r="U36" s="61">
        <v>10</v>
      </c>
      <c r="V36" s="61">
        <v>30</v>
      </c>
      <c r="W36" s="61">
        <v>9.9600000000000009</v>
      </c>
      <c r="X36" s="61">
        <v>10</v>
      </c>
      <c r="Y36" s="61">
        <v>9.9920000000000009</v>
      </c>
      <c r="Z36" s="14"/>
      <c r="AA36" s="14"/>
      <c r="AB36" s="14"/>
      <c r="AC36" s="14"/>
      <c r="AD36" s="14"/>
    </row>
    <row r="37" spans="1:30" s="2" customFormat="1" ht="63" x14ac:dyDescent="0.25">
      <c r="A37" s="3" t="s">
        <v>111</v>
      </c>
      <c r="B37" s="3" t="s">
        <v>110</v>
      </c>
      <c r="C37" s="3" t="s">
        <v>109</v>
      </c>
      <c r="D37" s="3" t="s">
        <v>108</v>
      </c>
      <c r="E37" s="61">
        <v>148.37973333333335</v>
      </c>
      <c r="F37" s="61">
        <v>38.81131666666667</v>
      </c>
      <c r="G37" s="61">
        <v>9.7029999999999994</v>
      </c>
      <c r="H37" s="61">
        <v>9.7029999999999994</v>
      </c>
      <c r="I37" s="61">
        <v>9.7515166666666673</v>
      </c>
      <c r="J37" s="61">
        <v>9.6538000000000004</v>
      </c>
      <c r="K37" s="61">
        <v>61.009100000000004</v>
      </c>
      <c r="L37" s="61">
        <v>9.4850833333333338</v>
      </c>
      <c r="M37" s="61">
        <v>9.5996500000000005</v>
      </c>
      <c r="N37" s="61">
        <v>9.5352333333333341</v>
      </c>
      <c r="O37" s="61">
        <v>8.9778666666666673</v>
      </c>
      <c r="P37" s="61">
        <v>9.6121999999999996</v>
      </c>
      <c r="Q37" s="61">
        <v>9.3031333333333333</v>
      </c>
      <c r="R37" s="61">
        <v>4.4959333333333333</v>
      </c>
      <c r="S37" s="61">
        <v>19.297250000000002</v>
      </c>
      <c r="T37" s="61">
        <v>9.5156500000000008</v>
      </c>
      <c r="U37" s="61">
        <v>9.781600000000001</v>
      </c>
      <c r="V37" s="61">
        <v>29.262066666666669</v>
      </c>
      <c r="W37" s="61">
        <v>9.6583000000000006</v>
      </c>
      <c r="X37" s="61">
        <v>9.6743666666666677</v>
      </c>
      <c r="Y37" s="61">
        <v>9.9294000000000011</v>
      </c>
      <c r="Z37" s="14"/>
      <c r="AA37" s="14"/>
      <c r="AB37" s="14"/>
      <c r="AC37" s="14"/>
      <c r="AD37" s="14"/>
    </row>
    <row r="38" spans="1:30" s="2" customFormat="1" ht="63" x14ac:dyDescent="0.25">
      <c r="A38" s="3" t="s">
        <v>107</v>
      </c>
      <c r="B38" s="3" t="s">
        <v>106</v>
      </c>
      <c r="C38" s="3" t="s">
        <v>105</v>
      </c>
      <c r="D38" s="3" t="s">
        <v>104</v>
      </c>
      <c r="E38" s="61">
        <v>151.77490937499999</v>
      </c>
      <c r="F38" s="61">
        <v>39.412937499999998</v>
      </c>
      <c r="G38" s="61">
        <v>9.83470625</v>
      </c>
      <c r="H38" s="61">
        <v>9.849475</v>
      </c>
      <c r="I38" s="61">
        <v>9.85985625</v>
      </c>
      <c r="J38" s="61">
        <v>9.8689</v>
      </c>
      <c r="K38" s="61">
        <v>62.953365624999989</v>
      </c>
      <c r="L38" s="61">
        <v>9.618765625</v>
      </c>
      <c r="M38" s="61">
        <v>9.76230625</v>
      </c>
      <c r="N38" s="61">
        <v>9.6701625</v>
      </c>
      <c r="O38" s="61">
        <v>9.267925</v>
      </c>
      <c r="P38" s="61">
        <v>9.7849437500000001</v>
      </c>
      <c r="Q38" s="61">
        <v>9.5329625</v>
      </c>
      <c r="R38" s="61">
        <v>5.3163</v>
      </c>
      <c r="S38" s="61">
        <v>19.823362500000002</v>
      </c>
      <c r="T38" s="61">
        <v>9.91261875</v>
      </c>
      <c r="U38" s="61">
        <v>9.91074375</v>
      </c>
      <c r="V38" s="61">
        <v>29.58524375</v>
      </c>
      <c r="W38" s="61">
        <v>9.7134</v>
      </c>
      <c r="X38" s="61">
        <v>9.91700625</v>
      </c>
      <c r="Y38" s="61">
        <v>9.9548375</v>
      </c>
      <c r="Z38" s="14"/>
      <c r="AA38" s="14"/>
      <c r="AB38" s="14"/>
      <c r="AC38" s="14"/>
      <c r="AD38" s="14"/>
    </row>
    <row r="39" spans="1:30" s="2" customFormat="1" ht="63" x14ac:dyDescent="0.25">
      <c r="A39" s="3" t="s">
        <v>103</v>
      </c>
      <c r="B39" s="3" t="s">
        <v>102</v>
      </c>
      <c r="C39" s="3" t="s">
        <v>101</v>
      </c>
      <c r="D39" s="3" t="s">
        <v>100</v>
      </c>
      <c r="E39" s="61">
        <v>134.99667500000001</v>
      </c>
      <c r="F39" s="61">
        <v>34.399106521739135</v>
      </c>
      <c r="G39" s="61">
        <v>8.805752173913044</v>
      </c>
      <c r="H39" s="61">
        <v>8.7200956521739137</v>
      </c>
      <c r="I39" s="61">
        <v>9.0675586956521741</v>
      </c>
      <c r="J39" s="61">
        <v>7.8056999999999999</v>
      </c>
      <c r="K39" s="61">
        <v>56.376329347826093</v>
      </c>
      <c r="L39" s="61">
        <v>8.0085815217391314</v>
      </c>
      <c r="M39" s="61">
        <v>8.61821304347826</v>
      </c>
      <c r="N39" s="61">
        <v>8.2203043478260867</v>
      </c>
      <c r="O39" s="61">
        <v>8.0226760869565226</v>
      </c>
      <c r="P39" s="61">
        <v>8.932702173913043</v>
      </c>
      <c r="Q39" s="61">
        <v>7.8949978260869562</v>
      </c>
      <c r="R39" s="61">
        <v>6.6788543478260873</v>
      </c>
      <c r="S39" s="61">
        <v>18.431973913043478</v>
      </c>
      <c r="T39" s="61">
        <v>9.1437478260869565</v>
      </c>
      <c r="U39" s="61">
        <v>9.2882260869565219</v>
      </c>
      <c r="V39" s="61">
        <v>25.789265217391304</v>
      </c>
      <c r="W39" s="61">
        <v>7.0362999999999998</v>
      </c>
      <c r="X39" s="61">
        <v>9.3255152173913043</v>
      </c>
      <c r="Y39" s="61">
        <v>9.4274500000000003</v>
      </c>
      <c r="Z39" s="14"/>
      <c r="AA39" s="14"/>
      <c r="AB39" s="14"/>
      <c r="AC39" s="14"/>
      <c r="AD39" s="14"/>
    </row>
    <row r="40" spans="1:30" s="2" customFormat="1" ht="63" x14ac:dyDescent="0.25">
      <c r="A40" s="3" t="s">
        <v>99</v>
      </c>
      <c r="B40" s="3" t="s">
        <v>98</v>
      </c>
      <c r="C40" s="3" t="s">
        <v>97</v>
      </c>
      <c r="D40" s="3" t="s">
        <v>96</v>
      </c>
      <c r="E40" s="61">
        <v>135.08940000000001</v>
      </c>
      <c r="F40" s="61">
        <v>37.815750000000001</v>
      </c>
      <c r="G40" s="61">
        <v>9.6685499999999998</v>
      </c>
      <c r="H40" s="61">
        <v>9.6798000000000002</v>
      </c>
      <c r="I40" s="61">
        <v>9.1527999999999992</v>
      </c>
      <c r="J40" s="61">
        <v>9.3146000000000004</v>
      </c>
      <c r="K40" s="61">
        <v>52.373600000000003</v>
      </c>
      <c r="L40" s="61">
        <v>7.6208</v>
      </c>
      <c r="M40" s="61">
        <v>9.3663000000000007</v>
      </c>
      <c r="N40" s="61">
        <v>7.6696499999999999</v>
      </c>
      <c r="O40" s="61">
        <v>4.8764000000000003</v>
      </c>
      <c r="P40" s="61">
        <v>9.3932500000000001</v>
      </c>
      <c r="Q40" s="61">
        <v>9.3887499999999999</v>
      </c>
      <c r="R40" s="61">
        <v>4.0584499999999997</v>
      </c>
      <c r="S40" s="61">
        <v>19.353950000000001</v>
      </c>
      <c r="T40" s="61">
        <v>9.7134999999999998</v>
      </c>
      <c r="U40" s="61">
        <v>9.6404500000000013</v>
      </c>
      <c r="V40" s="61">
        <v>25.546100000000003</v>
      </c>
      <c r="W40" s="61">
        <v>6.3033999999999999</v>
      </c>
      <c r="X40" s="61">
        <v>9.5348500000000005</v>
      </c>
      <c r="Y40" s="61">
        <v>9.7078500000000005</v>
      </c>
      <c r="Z40" s="14"/>
      <c r="AA40" s="14"/>
      <c r="AB40" s="14"/>
      <c r="AC40" s="14"/>
      <c r="AD40" s="14"/>
    </row>
    <row r="41" spans="1:30" s="2" customFormat="1" ht="63" x14ac:dyDescent="0.25">
      <c r="A41" s="3" t="s">
        <v>95</v>
      </c>
      <c r="B41" s="3" t="s">
        <v>94</v>
      </c>
      <c r="C41" s="3" t="s">
        <v>93</v>
      </c>
      <c r="D41" s="3" t="s">
        <v>92</v>
      </c>
      <c r="E41" s="61">
        <v>131.17082340425532</v>
      </c>
      <c r="F41" s="61">
        <v>35.104564893617024</v>
      </c>
      <c r="G41" s="61">
        <v>8.7181308510638296</v>
      </c>
      <c r="H41" s="61">
        <v>8.768757446808511</v>
      </c>
      <c r="I41" s="61">
        <v>8.8969765957446807</v>
      </c>
      <c r="J41" s="61">
        <v>8.7207000000000008</v>
      </c>
      <c r="K41" s="61">
        <v>50.960618085106383</v>
      </c>
      <c r="L41" s="61">
        <v>8.3846106382978718</v>
      </c>
      <c r="M41" s="61">
        <v>8.4818499999999997</v>
      </c>
      <c r="N41" s="61">
        <v>8.4167138297872341</v>
      </c>
      <c r="O41" s="61">
        <v>3.2965659574468087</v>
      </c>
      <c r="P41" s="61">
        <v>9.8748117021276585</v>
      </c>
      <c r="Q41" s="61">
        <v>8.589071276595746</v>
      </c>
      <c r="R41" s="61">
        <v>3.9169946808510638</v>
      </c>
      <c r="S41" s="61">
        <v>18.054125531914892</v>
      </c>
      <c r="T41" s="61">
        <v>9.0847797872340426</v>
      </c>
      <c r="U41" s="61">
        <v>8.9693457446808509</v>
      </c>
      <c r="V41" s="61">
        <v>27.051514893617021</v>
      </c>
      <c r="W41" s="61">
        <v>8.2179000000000002</v>
      </c>
      <c r="X41" s="61">
        <v>8.8685148936170215</v>
      </c>
      <c r="Y41" s="61">
        <v>9.9650999999999996</v>
      </c>
      <c r="Z41" s="14"/>
      <c r="AA41" s="14"/>
      <c r="AB41" s="14"/>
      <c r="AC41" s="14"/>
      <c r="AD41" s="14"/>
    </row>
    <row r="42" spans="1:30" s="16" customFormat="1" ht="78.75" x14ac:dyDescent="0.25">
      <c r="A42" s="3" t="s">
        <v>91</v>
      </c>
      <c r="B42" s="19" t="s">
        <v>90</v>
      </c>
      <c r="C42" s="19" t="s">
        <v>89</v>
      </c>
      <c r="D42" s="19" t="s">
        <v>88</v>
      </c>
      <c r="E42" s="62">
        <v>139.5</v>
      </c>
      <c r="F42" s="62">
        <v>36.25</v>
      </c>
      <c r="G42" s="62">
        <v>9</v>
      </c>
      <c r="H42" s="62">
        <v>9.125</v>
      </c>
      <c r="I42" s="62">
        <v>9</v>
      </c>
      <c r="J42" s="62">
        <v>9.125</v>
      </c>
      <c r="K42" s="62">
        <v>59</v>
      </c>
      <c r="L42" s="62">
        <v>8.75</v>
      </c>
      <c r="M42" s="62">
        <v>8.75</v>
      </c>
      <c r="N42" s="62">
        <v>8.75</v>
      </c>
      <c r="O42" s="62">
        <v>8.375</v>
      </c>
      <c r="P42" s="62">
        <v>8.5</v>
      </c>
      <c r="Q42" s="62">
        <v>8.75</v>
      </c>
      <c r="R42" s="62">
        <v>7.125</v>
      </c>
      <c r="S42" s="62">
        <v>18.625</v>
      </c>
      <c r="T42" s="62">
        <v>9.375</v>
      </c>
      <c r="U42" s="62">
        <v>9.25</v>
      </c>
      <c r="V42" s="62">
        <v>25.625</v>
      </c>
      <c r="W42" s="62">
        <v>8.125</v>
      </c>
      <c r="X42" s="62">
        <v>8.75</v>
      </c>
      <c r="Y42" s="62">
        <v>8.75</v>
      </c>
      <c r="Z42" s="17"/>
      <c r="AA42" s="17"/>
      <c r="AB42" s="17"/>
      <c r="AC42" s="17"/>
      <c r="AD42" s="17"/>
    </row>
    <row r="43" spans="1:30" s="16" customFormat="1" ht="78.75" x14ac:dyDescent="0.25">
      <c r="A43" s="3" t="s">
        <v>87</v>
      </c>
      <c r="B43" s="19" t="s">
        <v>86</v>
      </c>
      <c r="C43" s="19" t="s">
        <v>85</v>
      </c>
      <c r="D43" s="19" t="s">
        <v>84</v>
      </c>
      <c r="E43" s="62">
        <v>149.07884999999999</v>
      </c>
      <c r="F43" s="62">
        <v>38.0702</v>
      </c>
      <c r="G43" s="62">
        <v>9.5088000000000008</v>
      </c>
      <c r="H43" s="62">
        <v>9.5439000000000007</v>
      </c>
      <c r="I43" s="62">
        <v>9.5614000000000008</v>
      </c>
      <c r="J43" s="62">
        <v>9.4560999999999993</v>
      </c>
      <c r="K43" s="62">
        <v>64.745649999999998</v>
      </c>
      <c r="L43" s="62">
        <v>9.0438499999999991</v>
      </c>
      <c r="M43" s="62">
        <v>9.2280999999999995</v>
      </c>
      <c r="N43" s="62">
        <v>9.3332999999999995</v>
      </c>
      <c r="O43" s="62">
        <v>9.5965000000000007</v>
      </c>
      <c r="P43" s="62">
        <v>9.5263000000000009</v>
      </c>
      <c r="Q43" s="62">
        <v>9.1403999999999996</v>
      </c>
      <c r="R43" s="62">
        <v>8.8772000000000002</v>
      </c>
      <c r="S43" s="62">
        <v>18.631499999999999</v>
      </c>
      <c r="T43" s="62">
        <v>9.2981999999999996</v>
      </c>
      <c r="U43" s="62">
        <v>9.3332999999999995</v>
      </c>
      <c r="V43" s="62">
        <v>27.631499999999999</v>
      </c>
      <c r="W43" s="62">
        <v>9.0526</v>
      </c>
      <c r="X43" s="62">
        <v>9.2981999999999996</v>
      </c>
      <c r="Y43" s="62">
        <v>9.2806999999999995</v>
      </c>
      <c r="Z43" s="17"/>
      <c r="AA43" s="17"/>
      <c r="AB43" s="17"/>
      <c r="AC43" s="17"/>
      <c r="AD43" s="17"/>
    </row>
    <row r="44" spans="1:30" s="16" customFormat="1" ht="78.75" x14ac:dyDescent="0.25">
      <c r="A44" s="3" t="s">
        <v>83</v>
      </c>
      <c r="B44" s="19" t="s">
        <v>82</v>
      </c>
      <c r="C44" s="19" t="s">
        <v>81</v>
      </c>
      <c r="D44" s="19" t="s">
        <v>80</v>
      </c>
      <c r="E44" s="62">
        <v>122.79500000000002</v>
      </c>
      <c r="F44" s="62">
        <v>30.290000000000003</v>
      </c>
      <c r="G44" s="62">
        <v>7.5750000000000002</v>
      </c>
      <c r="H44" s="62">
        <v>8.2050000000000001</v>
      </c>
      <c r="I44" s="62">
        <v>7.07</v>
      </c>
      <c r="J44" s="62">
        <v>7.44</v>
      </c>
      <c r="K44" s="62">
        <v>52.800000000000011</v>
      </c>
      <c r="L44" s="62">
        <v>7.12</v>
      </c>
      <c r="M44" s="62">
        <v>7.82</v>
      </c>
      <c r="N44" s="62">
        <v>7.8900000000000006</v>
      </c>
      <c r="O44" s="62">
        <v>6.83</v>
      </c>
      <c r="P44" s="62">
        <v>7.3250000000000002</v>
      </c>
      <c r="Q44" s="62">
        <v>7.45</v>
      </c>
      <c r="R44" s="62">
        <v>8.3650000000000002</v>
      </c>
      <c r="S44" s="62">
        <v>15.925000000000001</v>
      </c>
      <c r="T44" s="62">
        <v>8.15</v>
      </c>
      <c r="U44" s="62">
        <v>7.7750000000000004</v>
      </c>
      <c r="V44" s="62">
        <v>23.78</v>
      </c>
      <c r="W44" s="62">
        <v>6.91</v>
      </c>
      <c r="X44" s="62">
        <v>8.120000000000001</v>
      </c>
      <c r="Y44" s="62">
        <v>8.75</v>
      </c>
      <c r="Z44" s="17"/>
      <c r="AA44" s="17"/>
      <c r="AB44" s="17"/>
      <c r="AC44" s="17"/>
      <c r="AD44" s="17"/>
    </row>
    <row r="45" spans="1:30" s="16" customFormat="1" ht="78.75" x14ac:dyDescent="0.25">
      <c r="A45" s="3" t="s">
        <v>79</v>
      </c>
      <c r="B45" s="19" t="s">
        <v>78</v>
      </c>
      <c r="C45" s="19" t="s">
        <v>77</v>
      </c>
      <c r="D45" s="19" t="s">
        <v>76</v>
      </c>
      <c r="E45" s="62">
        <v>114.9772</v>
      </c>
      <c r="F45" s="62">
        <v>29.332000000000001</v>
      </c>
      <c r="G45" s="62">
        <v>7.1417000000000002</v>
      </c>
      <c r="H45" s="62">
        <v>7.4250999999999996</v>
      </c>
      <c r="I45" s="62">
        <v>7.5304000000000002</v>
      </c>
      <c r="J45" s="62">
        <v>7.2347999999999999</v>
      </c>
      <c r="K45" s="62">
        <v>48.744799999999998</v>
      </c>
      <c r="L45" s="62">
        <v>7.0121000000000002</v>
      </c>
      <c r="M45" s="62">
        <v>6.4493999999999998</v>
      </c>
      <c r="N45" s="62">
        <v>6.6436999999999999</v>
      </c>
      <c r="O45" s="62">
        <v>6.6841999999999997</v>
      </c>
      <c r="P45" s="62">
        <v>7.8178000000000001</v>
      </c>
      <c r="Q45" s="62">
        <v>7.3278999999999996</v>
      </c>
      <c r="R45" s="62">
        <v>6.8097000000000003</v>
      </c>
      <c r="S45" s="62">
        <v>15.2</v>
      </c>
      <c r="T45" s="62">
        <v>7.5</v>
      </c>
      <c r="U45" s="62">
        <v>7.7</v>
      </c>
      <c r="V45" s="62">
        <v>21.700400000000002</v>
      </c>
      <c r="W45" s="62">
        <v>6.8906999999999998</v>
      </c>
      <c r="X45" s="62">
        <v>7.4858000000000002</v>
      </c>
      <c r="Y45" s="62">
        <v>7.3239000000000001</v>
      </c>
      <c r="Z45" s="17"/>
      <c r="AA45" s="17"/>
      <c r="AB45" s="17"/>
      <c r="AC45" s="17"/>
      <c r="AD45" s="17"/>
    </row>
    <row r="46" spans="1:30" s="16" customFormat="1" ht="94.5" x14ac:dyDescent="0.25">
      <c r="A46" s="3" t="s">
        <v>75</v>
      </c>
      <c r="B46" s="19" t="s">
        <v>74</v>
      </c>
      <c r="C46" s="19" t="s">
        <v>73</v>
      </c>
      <c r="D46" s="19" t="s">
        <v>72</v>
      </c>
      <c r="E46" s="62">
        <v>85.887349999999998</v>
      </c>
      <c r="F46" s="62">
        <v>23.499899999999997</v>
      </c>
      <c r="G46" s="62">
        <v>4.8833500000000001</v>
      </c>
      <c r="H46" s="62">
        <v>4.8960499999999998</v>
      </c>
      <c r="I46" s="62">
        <v>4.9283999999999999</v>
      </c>
      <c r="J46" s="62">
        <v>8.7920999999999996</v>
      </c>
      <c r="K46" s="62">
        <v>33.919750000000001</v>
      </c>
      <c r="L46" s="62">
        <v>4.9093499999999999</v>
      </c>
      <c r="M46" s="62">
        <v>4.8533499999999998</v>
      </c>
      <c r="N46" s="62">
        <v>4.8325500000000003</v>
      </c>
      <c r="O46" s="62">
        <v>4.7933000000000003</v>
      </c>
      <c r="P46" s="62">
        <v>4.99655</v>
      </c>
      <c r="Q46" s="62">
        <v>4.8937499999999998</v>
      </c>
      <c r="R46" s="62">
        <v>4.6409000000000002</v>
      </c>
      <c r="S46" s="62">
        <v>10.062349999999999</v>
      </c>
      <c r="T46" s="62">
        <v>5.0103999999999997</v>
      </c>
      <c r="U46" s="62">
        <v>5.0519499999999997</v>
      </c>
      <c r="V46" s="62">
        <v>18.405349999999999</v>
      </c>
      <c r="W46" s="62">
        <v>8.7944999999999993</v>
      </c>
      <c r="X46" s="62">
        <v>4.9873000000000003</v>
      </c>
      <c r="Y46" s="62">
        <v>4.6235499999999998</v>
      </c>
      <c r="Z46" s="17"/>
      <c r="AA46" s="17"/>
      <c r="AB46" s="17"/>
      <c r="AC46" s="17"/>
      <c r="AD46" s="17"/>
    </row>
    <row r="47" spans="1:30" s="16" customFormat="1" ht="78.75" x14ac:dyDescent="0.25">
      <c r="A47" s="3" t="s">
        <v>71</v>
      </c>
      <c r="B47" s="19" t="s">
        <v>70</v>
      </c>
      <c r="C47" s="19" t="s">
        <v>69</v>
      </c>
      <c r="D47" s="19" t="s">
        <v>68</v>
      </c>
      <c r="E47" s="62">
        <v>138.01585</v>
      </c>
      <c r="F47" s="62">
        <v>34.590600000000002</v>
      </c>
      <c r="G47" s="62">
        <v>8.5327000000000002</v>
      </c>
      <c r="H47" s="62">
        <v>8.6672999999999991</v>
      </c>
      <c r="I47" s="62">
        <v>8.7083999999999993</v>
      </c>
      <c r="J47" s="62">
        <v>8.6821999999999999</v>
      </c>
      <c r="K47" s="62">
        <v>59.827150000000003</v>
      </c>
      <c r="L47" s="62">
        <v>8.53735</v>
      </c>
      <c r="M47" s="62">
        <v>8.5214999999999996</v>
      </c>
      <c r="N47" s="62">
        <v>8.5645000000000007</v>
      </c>
      <c r="O47" s="62">
        <v>8.5382999999999996</v>
      </c>
      <c r="P47" s="62">
        <v>8.6355000000000004</v>
      </c>
      <c r="Q47" s="62">
        <v>8.5420999999999996</v>
      </c>
      <c r="R47" s="62">
        <v>8.4878999999999998</v>
      </c>
      <c r="S47" s="62">
        <v>17.416800000000002</v>
      </c>
      <c r="T47" s="62">
        <v>8.6598000000000006</v>
      </c>
      <c r="U47" s="62">
        <v>8.7569999999999997</v>
      </c>
      <c r="V47" s="62">
        <v>26.1813</v>
      </c>
      <c r="W47" s="62">
        <v>8.5756999999999994</v>
      </c>
      <c r="X47" s="62">
        <v>8.7626000000000008</v>
      </c>
      <c r="Y47" s="62">
        <v>8.843</v>
      </c>
      <c r="Z47" s="17"/>
      <c r="AA47" s="17"/>
      <c r="AB47" s="17"/>
      <c r="AC47" s="17"/>
      <c r="AD47" s="17"/>
    </row>
    <row r="48" spans="1:30" s="16" customFormat="1" ht="78.75" x14ac:dyDescent="0.25">
      <c r="A48" s="3" t="s">
        <v>67</v>
      </c>
      <c r="B48" s="19" t="s">
        <v>66</v>
      </c>
      <c r="C48" s="19" t="s">
        <v>65</v>
      </c>
      <c r="D48" s="19" t="s">
        <v>64</v>
      </c>
      <c r="E48" s="62">
        <v>123.652</v>
      </c>
      <c r="F48" s="62">
        <v>29.928899999999999</v>
      </c>
      <c r="G48" s="62">
        <v>7.3422999999999998</v>
      </c>
      <c r="H48" s="62">
        <v>7.6462000000000003</v>
      </c>
      <c r="I48" s="62">
        <v>7.5191999999999997</v>
      </c>
      <c r="J48" s="62">
        <v>7.4211999999999998</v>
      </c>
      <c r="K48" s="62">
        <v>53.467300000000002</v>
      </c>
      <c r="L48" s="62">
        <v>7.4422999999999995</v>
      </c>
      <c r="M48" s="62">
        <v>7.2885</v>
      </c>
      <c r="N48" s="62">
        <v>7.3941999999999997</v>
      </c>
      <c r="O48" s="62">
        <v>7.7</v>
      </c>
      <c r="P48" s="62">
        <v>7.8654000000000002</v>
      </c>
      <c r="Q48" s="62">
        <v>7.9287999999999998</v>
      </c>
      <c r="R48" s="62">
        <v>7.8480999999999996</v>
      </c>
      <c r="S48" s="62">
        <v>16.074999999999999</v>
      </c>
      <c r="T48" s="62">
        <v>7.9768999999999997</v>
      </c>
      <c r="U48" s="62">
        <v>8.0981000000000005</v>
      </c>
      <c r="V48" s="62">
        <v>24.180800000000001</v>
      </c>
      <c r="W48" s="62">
        <v>8.0153999999999996</v>
      </c>
      <c r="X48" s="62">
        <v>8.0922999999999998</v>
      </c>
      <c r="Y48" s="62">
        <v>8.0731000000000002</v>
      </c>
      <c r="Z48" s="17"/>
      <c r="AA48" s="17"/>
      <c r="AB48" s="17"/>
      <c r="AC48" s="17"/>
      <c r="AD48" s="17"/>
    </row>
    <row r="49" spans="1:30" s="16" customFormat="1" ht="94.5" x14ac:dyDescent="0.25">
      <c r="A49" s="3" t="s">
        <v>63</v>
      </c>
      <c r="B49" s="19" t="s">
        <v>62</v>
      </c>
      <c r="C49" s="19" t="s">
        <v>61</v>
      </c>
      <c r="D49" s="19" t="s">
        <v>60</v>
      </c>
      <c r="E49" s="62">
        <v>152.04554999999999</v>
      </c>
      <c r="F49" s="62">
        <v>38.051400000000001</v>
      </c>
      <c r="G49" s="62">
        <v>9.5241000000000007</v>
      </c>
      <c r="H49" s="62">
        <v>9.5005000000000006</v>
      </c>
      <c r="I49" s="62">
        <v>9.5134000000000007</v>
      </c>
      <c r="J49" s="62">
        <v>9.5134000000000007</v>
      </c>
      <c r="K49" s="62">
        <v>66.265349999999998</v>
      </c>
      <c r="L49" s="62">
        <v>9.4903499999999994</v>
      </c>
      <c r="M49" s="62">
        <v>9.4373000000000005</v>
      </c>
      <c r="N49" s="62">
        <v>9.4341000000000008</v>
      </c>
      <c r="O49" s="62">
        <v>9.4758999999999993</v>
      </c>
      <c r="P49" s="62">
        <v>9.5831</v>
      </c>
      <c r="Q49" s="62">
        <v>9.4577000000000009</v>
      </c>
      <c r="R49" s="62">
        <v>9.3869000000000007</v>
      </c>
      <c r="S49" s="62">
        <v>19.045000000000002</v>
      </c>
      <c r="T49" s="62">
        <v>9.5015999999999998</v>
      </c>
      <c r="U49" s="62">
        <v>9.5434000000000001</v>
      </c>
      <c r="V49" s="62">
        <v>28.683799999999998</v>
      </c>
      <c r="W49" s="62">
        <v>9.5134000000000007</v>
      </c>
      <c r="X49" s="62">
        <v>9.5733999999999995</v>
      </c>
      <c r="Y49" s="62">
        <v>9.5969999999999995</v>
      </c>
      <c r="Z49" s="17"/>
      <c r="AA49" s="17"/>
      <c r="AB49" s="17"/>
      <c r="AC49" s="17"/>
      <c r="AD49" s="17"/>
    </row>
    <row r="50" spans="1:30" s="16" customFormat="1" ht="78.75" x14ac:dyDescent="0.25">
      <c r="A50" s="3" t="s">
        <v>59</v>
      </c>
      <c r="B50" s="19" t="s">
        <v>58</v>
      </c>
      <c r="C50" s="19" t="s">
        <v>57</v>
      </c>
      <c r="D50" s="19" t="s">
        <v>56</v>
      </c>
      <c r="E50" s="62">
        <v>138.36865</v>
      </c>
      <c r="F50" s="62">
        <v>34.341200000000001</v>
      </c>
      <c r="G50" s="62">
        <v>8.4763000000000002</v>
      </c>
      <c r="H50" s="62">
        <v>8.6843000000000004</v>
      </c>
      <c r="I50" s="62">
        <v>8.5382999999999996</v>
      </c>
      <c r="J50" s="62">
        <v>8.6423000000000005</v>
      </c>
      <c r="K50" s="62">
        <v>60.116849999999999</v>
      </c>
      <c r="L50" s="62">
        <v>8.613150000000001</v>
      </c>
      <c r="M50" s="62">
        <v>8.4817999999999998</v>
      </c>
      <c r="N50" s="62">
        <v>8.6641999999999992</v>
      </c>
      <c r="O50" s="62">
        <v>8.6441999999999997</v>
      </c>
      <c r="P50" s="62">
        <v>8.5802999999999994</v>
      </c>
      <c r="Q50" s="62">
        <v>8.5401000000000007</v>
      </c>
      <c r="R50" s="62">
        <v>8.5930999999999997</v>
      </c>
      <c r="S50" s="62">
        <v>17.417899999999999</v>
      </c>
      <c r="T50" s="62">
        <v>8.6752000000000002</v>
      </c>
      <c r="U50" s="62">
        <v>8.7426999999999992</v>
      </c>
      <c r="V50" s="62">
        <v>26.492699999999999</v>
      </c>
      <c r="W50" s="62">
        <v>8.7098999999999993</v>
      </c>
      <c r="X50" s="62">
        <v>8.7517999999999994</v>
      </c>
      <c r="Y50" s="62">
        <v>9.0310000000000006</v>
      </c>
      <c r="Z50" s="17"/>
      <c r="AA50" s="17"/>
      <c r="AB50" s="17"/>
      <c r="AC50" s="17"/>
      <c r="AD50" s="17"/>
    </row>
    <row r="51" spans="1:30" s="16" customFormat="1" ht="78.75" x14ac:dyDescent="0.25">
      <c r="A51" s="3" t="s">
        <v>55</v>
      </c>
      <c r="B51" s="19" t="s">
        <v>54</v>
      </c>
      <c r="C51" s="19" t="s">
        <v>53</v>
      </c>
      <c r="D51" s="19" t="s">
        <v>52</v>
      </c>
      <c r="E51" s="62">
        <v>126.29040000000001</v>
      </c>
      <c r="F51" s="62">
        <v>31.5444</v>
      </c>
      <c r="G51" s="62">
        <v>7.6588000000000003</v>
      </c>
      <c r="H51" s="62">
        <v>7.98</v>
      </c>
      <c r="I51" s="62">
        <v>7.9074</v>
      </c>
      <c r="J51" s="62">
        <v>7.9981999999999998</v>
      </c>
      <c r="K51" s="62">
        <v>54.931100000000001</v>
      </c>
      <c r="L51" s="62">
        <v>7.8657000000000004</v>
      </c>
      <c r="M51" s="62">
        <v>7.8220999999999998</v>
      </c>
      <c r="N51" s="62">
        <v>7.7949000000000002</v>
      </c>
      <c r="O51" s="62">
        <v>7.8131000000000004</v>
      </c>
      <c r="P51" s="62">
        <v>7.8856999999999999</v>
      </c>
      <c r="Q51" s="62">
        <v>7.9964000000000004</v>
      </c>
      <c r="R51" s="62">
        <v>7.7531999999999996</v>
      </c>
      <c r="S51" s="62">
        <v>15.834900000000001</v>
      </c>
      <c r="T51" s="62">
        <v>7.9093</v>
      </c>
      <c r="U51" s="62">
        <v>7.9256000000000002</v>
      </c>
      <c r="V51" s="62">
        <v>23.98</v>
      </c>
      <c r="W51" s="62">
        <v>7.9001999999999999</v>
      </c>
      <c r="X51" s="62">
        <v>7.9564000000000004</v>
      </c>
      <c r="Y51" s="62">
        <v>8.1234000000000002</v>
      </c>
      <c r="Z51" s="17"/>
      <c r="AA51" s="17"/>
      <c r="AB51" s="17"/>
      <c r="AC51" s="17"/>
      <c r="AD51" s="17"/>
    </row>
    <row r="52" spans="1:30" s="16" customFormat="1" ht="78.75" x14ac:dyDescent="0.25">
      <c r="A52" s="3" t="s">
        <v>51</v>
      </c>
      <c r="B52" s="19" t="s">
        <v>50</v>
      </c>
      <c r="C52" s="19" t="s">
        <v>49</v>
      </c>
      <c r="D52" s="19" t="s">
        <v>48</v>
      </c>
      <c r="E52" s="62">
        <v>138.54477499999999</v>
      </c>
      <c r="F52" s="62">
        <v>34.753233333333334</v>
      </c>
      <c r="G52" s="62">
        <v>8.7977333333333334</v>
      </c>
      <c r="H52" s="62">
        <v>8.7317499999999999</v>
      </c>
      <c r="I52" s="62">
        <v>8.8005500000000012</v>
      </c>
      <c r="J52" s="62">
        <v>8.4231999999999996</v>
      </c>
      <c r="K52" s="62">
        <v>59.624175000000001</v>
      </c>
      <c r="L52" s="62">
        <v>8.5562916666666666</v>
      </c>
      <c r="M52" s="62">
        <v>8.5013833333333331</v>
      </c>
      <c r="N52" s="62">
        <v>8.6538000000000004</v>
      </c>
      <c r="O52" s="62">
        <v>8.4885333333333328</v>
      </c>
      <c r="P52" s="62">
        <v>8.7813833333333342</v>
      </c>
      <c r="Q52" s="62">
        <v>8.4496666666666673</v>
      </c>
      <c r="R52" s="62">
        <v>8.1931166666666666</v>
      </c>
      <c r="S52" s="62">
        <v>17.859083333333331</v>
      </c>
      <c r="T52" s="62">
        <v>8.8712333333333326</v>
      </c>
      <c r="U52" s="62">
        <v>8.9878499999999999</v>
      </c>
      <c r="V52" s="62">
        <v>26.308283333333332</v>
      </c>
      <c r="W52" s="62">
        <v>8.1160999999999994</v>
      </c>
      <c r="X52" s="62">
        <v>8.9562333333333335</v>
      </c>
      <c r="Y52" s="62">
        <v>9.235949999999999</v>
      </c>
      <c r="Z52" s="17"/>
      <c r="AA52" s="17"/>
      <c r="AB52" s="17"/>
      <c r="AC52" s="17"/>
      <c r="AD52" s="17"/>
    </row>
    <row r="53" spans="1:30" s="20" customFormat="1" ht="94.5" x14ac:dyDescent="0.25">
      <c r="A53" s="3" t="s">
        <v>47</v>
      </c>
      <c r="B53" s="22" t="s">
        <v>46</v>
      </c>
      <c r="C53" s="22" t="s">
        <v>45</v>
      </c>
      <c r="D53" s="22" t="s">
        <v>44</v>
      </c>
      <c r="E53" s="78">
        <v>154</v>
      </c>
      <c r="F53" s="78">
        <v>40</v>
      </c>
      <c r="G53" s="78">
        <v>10</v>
      </c>
      <c r="H53" s="78">
        <v>10</v>
      </c>
      <c r="I53" s="78">
        <v>10</v>
      </c>
      <c r="J53" s="78">
        <v>10</v>
      </c>
      <c r="K53" s="78">
        <f>SUM(L53:R53)</f>
        <v>67</v>
      </c>
      <c r="L53" s="78">
        <v>10</v>
      </c>
      <c r="M53" s="78">
        <v>9</v>
      </c>
      <c r="N53" s="78">
        <v>10</v>
      </c>
      <c r="O53" s="78">
        <v>10</v>
      </c>
      <c r="P53" s="78">
        <v>9</v>
      </c>
      <c r="Q53" s="78">
        <v>9</v>
      </c>
      <c r="R53" s="78">
        <v>10</v>
      </c>
      <c r="S53" s="78">
        <v>20</v>
      </c>
      <c r="T53" s="78">
        <v>10</v>
      </c>
      <c r="U53" s="78">
        <v>10</v>
      </c>
      <c r="V53" s="78">
        <v>27</v>
      </c>
      <c r="W53" s="78">
        <v>9</v>
      </c>
      <c r="X53" s="78">
        <v>10</v>
      </c>
      <c r="Y53" s="78">
        <v>10</v>
      </c>
      <c r="Z53" s="21"/>
      <c r="AA53" s="21"/>
      <c r="AB53" s="21"/>
      <c r="AC53" s="21"/>
      <c r="AD53" s="21"/>
    </row>
    <row r="54" spans="1:30" s="16" customFormat="1" ht="78.75" x14ac:dyDescent="0.25">
      <c r="A54" s="3" t="s">
        <v>43</v>
      </c>
      <c r="B54" s="19" t="s">
        <v>42</v>
      </c>
      <c r="C54" s="19" t="s">
        <v>41</v>
      </c>
      <c r="D54" s="19" t="s">
        <v>40</v>
      </c>
      <c r="E54" s="62">
        <v>106.40700000000001</v>
      </c>
      <c r="F54" s="62">
        <v>28.65035</v>
      </c>
      <c r="G54" s="62">
        <v>6.9343500000000002</v>
      </c>
      <c r="H54" s="62">
        <v>6.3209999999999997</v>
      </c>
      <c r="I54" s="62">
        <v>6.8007</v>
      </c>
      <c r="J54" s="62">
        <v>8.5943000000000005</v>
      </c>
      <c r="K54" s="62">
        <v>45.2029</v>
      </c>
      <c r="L54" s="62">
        <v>6.52745</v>
      </c>
      <c r="M54" s="62">
        <v>6.13605</v>
      </c>
      <c r="N54" s="62">
        <v>6.2493999999999996</v>
      </c>
      <c r="O54" s="62">
        <v>6.7648999999999999</v>
      </c>
      <c r="P54" s="62">
        <v>6.4391499999999997</v>
      </c>
      <c r="Q54" s="62">
        <v>5.7876000000000003</v>
      </c>
      <c r="R54" s="62">
        <v>7.2983500000000001</v>
      </c>
      <c r="S54" s="62">
        <v>12.61815</v>
      </c>
      <c r="T54" s="62">
        <v>5.7589499999999996</v>
      </c>
      <c r="U54" s="62">
        <v>6.8592000000000004</v>
      </c>
      <c r="V54" s="62">
        <v>19.935600000000001</v>
      </c>
      <c r="W54" s="62">
        <v>8.5943000000000005</v>
      </c>
      <c r="X54" s="62">
        <v>6.8842499999999998</v>
      </c>
      <c r="Y54" s="62">
        <v>4.4570499999999997</v>
      </c>
      <c r="Z54" s="17"/>
      <c r="AA54" s="17"/>
      <c r="AB54" s="17"/>
      <c r="AC54" s="17"/>
      <c r="AD54" s="17"/>
    </row>
    <row r="55" spans="1:30" s="16" customFormat="1" ht="78.75" x14ac:dyDescent="0.25">
      <c r="A55" s="3" t="s">
        <v>39</v>
      </c>
      <c r="B55" s="19" t="s">
        <v>38</v>
      </c>
      <c r="C55" s="19" t="s">
        <v>37</v>
      </c>
      <c r="D55" s="19" t="s">
        <v>36</v>
      </c>
      <c r="E55" s="62">
        <v>116.36939999999998</v>
      </c>
      <c r="F55" s="62">
        <v>33.375</v>
      </c>
      <c r="G55" s="62">
        <v>8.6119500000000002</v>
      </c>
      <c r="H55" s="62">
        <v>8.376850000000001</v>
      </c>
      <c r="I55" s="62">
        <v>7.9683000000000002</v>
      </c>
      <c r="J55" s="62">
        <v>8.4178999999999995</v>
      </c>
      <c r="K55" s="62">
        <v>46.233199999999997</v>
      </c>
      <c r="L55" s="62">
        <v>6.5989000000000004</v>
      </c>
      <c r="M55" s="62">
        <v>6.41045</v>
      </c>
      <c r="N55" s="62">
        <v>6.9123000000000001</v>
      </c>
      <c r="O55" s="62">
        <v>6.4253499999999999</v>
      </c>
      <c r="P55" s="62">
        <v>6.7033500000000004</v>
      </c>
      <c r="Q55" s="62">
        <v>6.9384499999999996</v>
      </c>
      <c r="R55" s="62">
        <v>6.2444000000000006</v>
      </c>
      <c r="S55" s="62">
        <v>15.076449999999999</v>
      </c>
      <c r="T55" s="62">
        <v>7.5857999999999999</v>
      </c>
      <c r="U55" s="62">
        <v>7.4906499999999996</v>
      </c>
      <c r="V55" s="62">
        <v>21.684750000000001</v>
      </c>
      <c r="W55" s="62">
        <v>7.6417999999999999</v>
      </c>
      <c r="X55" s="62">
        <v>7.3489000000000004</v>
      </c>
      <c r="Y55" s="62">
        <v>6.6940499999999998</v>
      </c>
      <c r="Z55" s="17"/>
      <c r="AA55" s="17"/>
      <c r="AB55" s="17"/>
      <c r="AC55" s="17"/>
      <c r="AD55" s="17"/>
    </row>
    <row r="56" spans="1:30" s="2" customFormat="1" ht="47.25" x14ac:dyDescent="0.25">
      <c r="A56" s="3" t="s">
        <v>35</v>
      </c>
      <c r="B56" s="3" t="s">
        <v>34</v>
      </c>
      <c r="C56" s="3" t="s">
        <v>33</v>
      </c>
      <c r="D56" s="3" t="s">
        <v>32</v>
      </c>
      <c r="E56" s="61">
        <v>132.45022500000002</v>
      </c>
      <c r="F56" s="61">
        <v>35.032333333333334</v>
      </c>
      <c r="G56" s="61">
        <v>8.5444833333333321</v>
      </c>
      <c r="H56" s="61">
        <v>8.7233000000000001</v>
      </c>
      <c r="I56" s="61">
        <v>9.0752500000000005</v>
      </c>
      <c r="J56" s="61">
        <v>8.6892999999999994</v>
      </c>
      <c r="K56" s="61">
        <v>53.027875000000002</v>
      </c>
      <c r="L56" s="61">
        <v>8.7075250000000004</v>
      </c>
      <c r="M56" s="61">
        <v>8.7969333333333317</v>
      </c>
      <c r="N56" s="61">
        <v>8.5614833333333333</v>
      </c>
      <c r="O56" s="61">
        <v>4.3543500000000002</v>
      </c>
      <c r="P56" s="61">
        <v>6.6618166666666667</v>
      </c>
      <c r="Q56" s="61">
        <v>8.2726333333333333</v>
      </c>
      <c r="R56" s="61">
        <v>7.6731333333333334</v>
      </c>
      <c r="S56" s="61">
        <v>18.241133333333337</v>
      </c>
      <c r="T56" s="61">
        <v>9.0841666666666683</v>
      </c>
      <c r="U56" s="61">
        <v>9.1569666666666674</v>
      </c>
      <c r="V56" s="61">
        <v>26.148883333333334</v>
      </c>
      <c r="W56" s="61">
        <v>8.5631000000000004</v>
      </c>
      <c r="X56" s="61">
        <v>8.2071333333333332</v>
      </c>
      <c r="Y56" s="61">
        <v>9.3786500000000004</v>
      </c>
      <c r="Z56" s="14"/>
      <c r="AA56" s="14"/>
      <c r="AB56" s="14"/>
      <c r="AC56" s="14"/>
      <c r="AD56" s="14"/>
    </row>
    <row r="57" spans="1:30" x14ac:dyDescent="0.25">
      <c r="E57" s="103">
        <f>AVERAGE(E6:E56)</f>
        <v>138.79647303761189</v>
      </c>
      <c r="F57" s="103">
        <f t="shared" ref="F57:Y57" si="0">AVERAGE(F6:F56)</f>
        <v>35.478894946716153</v>
      </c>
      <c r="G57" s="103">
        <f t="shared" si="0"/>
        <v>8.8126061183834494</v>
      </c>
      <c r="H57" s="103">
        <f t="shared" si="0"/>
        <v>8.8076182946258594</v>
      </c>
      <c r="I57" s="103">
        <f t="shared" si="0"/>
        <v>8.8918979846872386</v>
      </c>
      <c r="J57" s="103">
        <f t="shared" si="0"/>
        <v>8.9661705882352933</v>
      </c>
      <c r="K57" s="103">
        <f t="shared" si="0"/>
        <v>58.692651760917819</v>
      </c>
      <c r="L57" s="103">
        <f t="shared" si="0"/>
        <v>8.5179994607926783</v>
      </c>
      <c r="M57" s="103">
        <f t="shared" si="0"/>
        <v>8.6534417619766533</v>
      </c>
      <c r="N57" s="103">
        <f t="shared" si="0"/>
        <v>8.6375106220082536</v>
      </c>
      <c r="O57" s="103">
        <f t="shared" si="0"/>
        <v>7.9418947843394267</v>
      </c>
      <c r="P57" s="103">
        <f t="shared" si="0"/>
        <v>8.6901690783979593</v>
      </c>
      <c r="Q57" s="103">
        <f t="shared" si="0"/>
        <v>8.5627295368101208</v>
      </c>
      <c r="R57" s="103">
        <f t="shared" si="0"/>
        <v>7.6889065165927306</v>
      </c>
      <c r="S57" s="103">
        <f t="shared" si="0"/>
        <v>18.018019447954529</v>
      </c>
      <c r="T57" s="103">
        <f t="shared" si="0"/>
        <v>9.0008308249952602</v>
      </c>
      <c r="U57" s="103">
        <f t="shared" si="0"/>
        <v>9.0171886229592673</v>
      </c>
      <c r="V57" s="103">
        <f t="shared" si="0"/>
        <v>26.606906882023381</v>
      </c>
      <c r="W57" s="103">
        <f t="shared" si="0"/>
        <v>8.5963725490196055</v>
      </c>
      <c r="X57" s="103">
        <f t="shared" si="0"/>
        <v>8.9226332284766858</v>
      </c>
      <c r="Y57" s="103">
        <f t="shared" si="0"/>
        <v>9.126175614331018</v>
      </c>
      <c r="Z57" s="13"/>
      <c r="AA57" s="13"/>
      <c r="AB57" s="13"/>
      <c r="AC57" s="13"/>
      <c r="AD57" s="13"/>
    </row>
    <row r="58" spans="1:30" x14ac:dyDescent="0.25">
      <c r="Z58" s="13"/>
      <c r="AA58" s="13"/>
      <c r="AB58" s="13"/>
      <c r="AC58" s="13"/>
      <c r="AD58" s="13"/>
    </row>
    <row r="59" spans="1:30" x14ac:dyDescent="0.25">
      <c r="Z59" s="13"/>
      <c r="AA59" s="13"/>
      <c r="AB59" s="13"/>
      <c r="AC59" s="13"/>
      <c r="AD59" s="13"/>
    </row>
    <row r="60" spans="1:30" x14ac:dyDescent="0.25">
      <c r="Z60" s="13"/>
      <c r="AA60" s="13"/>
      <c r="AB60" s="13"/>
      <c r="AC60" s="13"/>
      <c r="AD60" s="13"/>
    </row>
    <row r="61" spans="1:30" x14ac:dyDescent="0.25">
      <c r="Z61" s="13"/>
      <c r="AA61" s="13"/>
      <c r="AB61" s="13"/>
      <c r="AC61" s="13"/>
      <c r="AD61" s="13"/>
    </row>
  </sheetData>
  <mergeCells count="14">
    <mergeCell ref="V3:Y3"/>
    <mergeCell ref="A2:A3"/>
    <mergeCell ref="B2:B3"/>
    <mergeCell ref="C2:C3"/>
    <mergeCell ref="D2:D3"/>
    <mergeCell ref="E1:E4"/>
    <mergeCell ref="F1:Y1"/>
    <mergeCell ref="F2:J2"/>
    <mergeCell ref="K2:R2"/>
    <mergeCell ref="S2:U2"/>
    <mergeCell ref="V2:Y2"/>
    <mergeCell ref="F3:J3"/>
    <mergeCell ref="K3:R3"/>
    <mergeCell ref="S3:U3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opLeftCell="A19" zoomScale="53" zoomScaleNormal="53" workbookViewId="0">
      <selection activeCell="AA24" sqref="AA24:AG24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3" ht="2.2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3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3" ht="15.75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3" ht="409.5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33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33" s="2" customFormat="1" ht="94.5" x14ac:dyDescent="0.25">
      <c r="A6" s="3">
        <v>1</v>
      </c>
      <c r="B6" s="3" t="s">
        <v>1817</v>
      </c>
      <c r="C6" s="3" t="s">
        <v>1818</v>
      </c>
      <c r="D6" s="3">
        <v>3821006865</v>
      </c>
      <c r="E6" s="61">
        <v>151.56989667774087</v>
      </c>
      <c r="F6" s="61">
        <v>37.262716666666662</v>
      </c>
      <c r="G6" s="61">
        <v>9.5570000000000004</v>
      </c>
      <c r="H6" s="61">
        <v>9.3821833333333338</v>
      </c>
      <c r="I6" s="61">
        <v>9.3268333333333331</v>
      </c>
      <c r="J6" s="61">
        <v>8.9967000000000006</v>
      </c>
      <c r="K6" s="61">
        <v>64.606183333333334</v>
      </c>
      <c r="L6" s="61">
        <v>8.9725833333333327</v>
      </c>
      <c r="M6" s="61">
        <v>9.155266666666666</v>
      </c>
      <c r="N6" s="61">
        <v>9.5195499999999988</v>
      </c>
      <c r="O6" s="61">
        <v>9.3724333333333334</v>
      </c>
      <c r="P6" s="61">
        <v>9.0374499999999998</v>
      </c>
      <c r="Q6" s="61">
        <v>9.5586500000000001</v>
      </c>
      <c r="R6" s="61">
        <v>8.9902499999999996</v>
      </c>
      <c r="S6" s="61">
        <v>19.966777408637874</v>
      </c>
      <c r="T6" s="61">
        <v>9.9833887043189371</v>
      </c>
      <c r="U6" s="61">
        <v>9.9833887043189371</v>
      </c>
      <c r="V6" s="61">
        <v>29.73421926910299</v>
      </c>
      <c r="W6" s="61">
        <v>9.7674418604651159</v>
      </c>
      <c r="X6" s="61">
        <v>10</v>
      </c>
      <c r="Y6" s="61">
        <v>9.9667774086378742</v>
      </c>
      <c r="AA6" s="2">
        <f>AVERAGE(AB6:AC6)</f>
        <v>0.99833887043189373</v>
      </c>
      <c r="AB6" s="2">
        <f>ABS(T6/10)</f>
        <v>0.99833887043189373</v>
      </c>
      <c r="AC6" s="2">
        <f>ABS(U6/10)</f>
        <v>0.99833887043189373</v>
      </c>
      <c r="AD6" s="2">
        <f>AVERAGE(AE6:AG6)</f>
        <v>0.99114064230343291</v>
      </c>
      <c r="AE6" s="2">
        <f>ABS(W6/10)</f>
        <v>0.97674418604651159</v>
      </c>
      <c r="AF6" s="2">
        <f>ABS(X6/10)</f>
        <v>1</v>
      </c>
      <c r="AG6" s="2">
        <f>ABS(Y6/10)</f>
        <v>0.99667774086378746</v>
      </c>
    </row>
    <row r="7" spans="1:33" s="16" customFormat="1" ht="94.5" x14ac:dyDescent="0.25">
      <c r="A7" s="3">
        <v>2</v>
      </c>
      <c r="B7" s="19" t="s">
        <v>1819</v>
      </c>
      <c r="C7" s="19" t="s">
        <v>1820</v>
      </c>
      <c r="D7" s="19">
        <v>3821006390</v>
      </c>
      <c r="E7" s="62">
        <v>137.29500000000002</v>
      </c>
      <c r="F7" s="62">
        <v>35.299999999999997</v>
      </c>
      <c r="G7" s="62">
        <v>8.7200000000000006</v>
      </c>
      <c r="H7" s="62">
        <v>8.92</v>
      </c>
      <c r="I7" s="62">
        <v>8.91</v>
      </c>
      <c r="J7" s="62">
        <v>8.75</v>
      </c>
      <c r="K7" s="62">
        <v>57.295000000000002</v>
      </c>
      <c r="L7" s="62">
        <v>7.9349999999999996</v>
      </c>
      <c r="M7" s="62">
        <v>7.92</v>
      </c>
      <c r="N7" s="62">
        <v>8.2200000000000006</v>
      </c>
      <c r="O7" s="62">
        <v>8.2100000000000009</v>
      </c>
      <c r="P7" s="62">
        <v>8.93</v>
      </c>
      <c r="Q7" s="62">
        <v>8.18</v>
      </c>
      <c r="R7" s="62">
        <v>7.9</v>
      </c>
      <c r="S7" s="62">
        <v>18.7</v>
      </c>
      <c r="T7" s="62">
        <v>9.3000000000000007</v>
      </c>
      <c r="U7" s="62">
        <v>9.3999999999999986</v>
      </c>
      <c r="V7" s="62">
        <v>26</v>
      </c>
      <c r="W7" s="62">
        <v>7.8000000000000007</v>
      </c>
      <c r="X7" s="62">
        <v>9.1</v>
      </c>
      <c r="Y7" s="62">
        <v>9.1</v>
      </c>
      <c r="AA7" s="2">
        <f t="shared" ref="AA7:AA23" si="0">AVERAGE(AB7:AC7)</f>
        <v>0.93499999999999994</v>
      </c>
      <c r="AB7" s="2">
        <f t="shared" ref="AB7:AB23" si="1">ABS(T7/10)</f>
        <v>0.93</v>
      </c>
      <c r="AC7" s="2">
        <f t="shared" ref="AC7:AC23" si="2">ABS(U7/10)</f>
        <v>0.93999999999999984</v>
      </c>
      <c r="AD7" s="2">
        <f t="shared" ref="AD7:AD23" si="3">AVERAGE(AE7:AG7)</f>
        <v>0.86666666666666659</v>
      </c>
      <c r="AE7" s="2">
        <f t="shared" ref="AE7:AE23" si="4">ABS(W7/10)</f>
        <v>0.78</v>
      </c>
      <c r="AF7" s="2">
        <f t="shared" ref="AF7:AF23" si="5">ABS(X7/10)</f>
        <v>0.90999999999999992</v>
      </c>
      <c r="AG7" s="2">
        <f t="shared" ref="AG7:AG23" si="6">ABS(Y7/10)</f>
        <v>0.90999999999999992</v>
      </c>
    </row>
    <row r="8" spans="1:33" s="27" customFormat="1" ht="78.75" x14ac:dyDescent="0.25">
      <c r="A8" s="3">
        <v>3</v>
      </c>
      <c r="B8" s="28" t="s">
        <v>1821</v>
      </c>
      <c r="C8" s="28" t="s">
        <v>1822</v>
      </c>
      <c r="D8" s="28">
        <v>3821006880</v>
      </c>
      <c r="E8" s="63">
        <v>151.65402283763279</v>
      </c>
      <c r="F8" s="63">
        <v>37.510300000000001</v>
      </c>
      <c r="G8" s="63">
        <v>9.3427000000000007</v>
      </c>
      <c r="H8" s="63">
        <v>9.4032</v>
      </c>
      <c r="I8" s="63">
        <v>9.3780999999999999</v>
      </c>
      <c r="J8" s="63">
        <v>9.3863000000000003</v>
      </c>
      <c r="K8" s="63">
        <v>65.615650000000002</v>
      </c>
      <c r="L8" s="63">
        <v>8.86965</v>
      </c>
      <c r="M8" s="63">
        <v>9.3213000000000008</v>
      </c>
      <c r="N8" s="63">
        <v>9.5228999999999999</v>
      </c>
      <c r="O8" s="63">
        <v>9.4763999999999999</v>
      </c>
      <c r="P8" s="63">
        <v>9.5739000000000001</v>
      </c>
      <c r="Q8" s="63">
        <v>9.4253999999999998</v>
      </c>
      <c r="R8" s="63">
        <v>9.4260999999999999</v>
      </c>
      <c r="S8" s="63">
        <v>19.855842185128985</v>
      </c>
      <c r="T8" s="63">
        <v>9.9241274658573602</v>
      </c>
      <c r="U8" s="63">
        <v>9.9317147192716231</v>
      </c>
      <c r="V8" s="63">
        <v>28.672230652503792</v>
      </c>
      <c r="W8" s="63">
        <v>8.7556904400606985</v>
      </c>
      <c r="X8" s="63">
        <v>9.9393019726858878</v>
      </c>
      <c r="Y8" s="63">
        <v>9.9772382397572077</v>
      </c>
      <c r="AA8" s="2">
        <f t="shared" si="0"/>
        <v>0.99279210925644912</v>
      </c>
      <c r="AB8" s="2">
        <f t="shared" si="1"/>
        <v>0.99241274658573597</v>
      </c>
      <c r="AC8" s="2">
        <f t="shared" si="2"/>
        <v>0.99317147192716226</v>
      </c>
      <c r="AD8" s="2">
        <f t="shared" si="3"/>
        <v>0.95574102175012643</v>
      </c>
      <c r="AE8" s="2">
        <f t="shared" si="4"/>
        <v>0.87556904400606983</v>
      </c>
      <c r="AF8" s="2">
        <f t="shared" si="5"/>
        <v>0.99393019726858878</v>
      </c>
      <c r="AG8" s="2">
        <f t="shared" si="6"/>
        <v>0.99772382397572079</v>
      </c>
    </row>
    <row r="9" spans="1:33" s="16" customFormat="1" ht="78.75" x14ac:dyDescent="0.25">
      <c r="A9" s="3">
        <v>4</v>
      </c>
      <c r="B9" s="19" t="s">
        <v>1823</v>
      </c>
      <c r="C9" s="19" t="s">
        <v>1824</v>
      </c>
      <c r="D9" s="19">
        <v>3821007812</v>
      </c>
      <c r="E9" s="62">
        <v>157.20147241379311</v>
      </c>
      <c r="F9" s="62">
        <v>39.187600000000003</v>
      </c>
      <c r="G9" s="62">
        <v>9.7743000000000002</v>
      </c>
      <c r="H9" s="62">
        <v>9.7624999999999993</v>
      </c>
      <c r="I9" s="62">
        <v>9.8170999999999999</v>
      </c>
      <c r="J9" s="62">
        <v>9.8337000000000003</v>
      </c>
      <c r="K9" s="62">
        <v>68.358699999999999</v>
      </c>
      <c r="L9" s="62">
        <v>9.7196999999999996</v>
      </c>
      <c r="M9" s="62">
        <v>9.8290000000000006</v>
      </c>
      <c r="N9" s="62">
        <v>9.81</v>
      </c>
      <c r="O9" s="62">
        <v>9.7696000000000005</v>
      </c>
      <c r="P9" s="62">
        <v>9.8480000000000008</v>
      </c>
      <c r="Q9" s="62">
        <v>9.7457999999999991</v>
      </c>
      <c r="R9" s="62">
        <v>9.6365999999999996</v>
      </c>
      <c r="S9" s="62">
        <v>19.876847290640395</v>
      </c>
      <c r="T9" s="62">
        <v>9.9507389162561584</v>
      </c>
      <c r="U9" s="62">
        <v>9.9261083743842367</v>
      </c>
      <c r="V9" s="62">
        <v>29.778325123152712</v>
      </c>
      <c r="W9" s="62">
        <v>9.9261083743842367</v>
      </c>
      <c r="X9" s="62">
        <v>9.9261083743842367</v>
      </c>
      <c r="Y9" s="62">
        <v>9.9261083743842367</v>
      </c>
      <c r="AA9" s="2">
        <f t="shared" si="0"/>
        <v>0.9938423645320198</v>
      </c>
      <c r="AB9" s="2">
        <f t="shared" si="1"/>
        <v>0.99507389162561588</v>
      </c>
      <c r="AC9" s="2">
        <f t="shared" si="2"/>
        <v>0.99261083743842371</v>
      </c>
      <c r="AD9" s="2">
        <f t="shared" si="3"/>
        <v>0.99261083743842382</v>
      </c>
      <c r="AE9" s="2">
        <f t="shared" si="4"/>
        <v>0.99261083743842371</v>
      </c>
      <c r="AF9" s="2">
        <f t="shared" si="5"/>
        <v>0.99261083743842371</v>
      </c>
      <c r="AG9" s="2">
        <f t="shared" si="6"/>
        <v>0.99261083743842371</v>
      </c>
    </row>
    <row r="10" spans="1:33" s="16" customFormat="1" ht="94.5" x14ac:dyDescent="0.25">
      <c r="A10" s="3">
        <v>5</v>
      </c>
      <c r="B10" s="19" t="s">
        <v>1825</v>
      </c>
      <c r="C10" s="19" t="s">
        <v>1826</v>
      </c>
      <c r="D10" s="19">
        <v>3821007611</v>
      </c>
      <c r="E10" s="62">
        <v>122.32916463414637</v>
      </c>
      <c r="F10" s="62">
        <v>31.7317</v>
      </c>
      <c r="G10" s="62">
        <v>7.9512</v>
      </c>
      <c r="H10" s="62">
        <v>7.9512</v>
      </c>
      <c r="I10" s="62">
        <v>8.0244</v>
      </c>
      <c r="J10" s="62">
        <v>7.8048999999999999</v>
      </c>
      <c r="K10" s="62">
        <v>49.134050000000002</v>
      </c>
      <c r="L10" s="62">
        <v>6.59755</v>
      </c>
      <c r="M10" s="62">
        <v>6.7073</v>
      </c>
      <c r="N10" s="62">
        <v>7.9512</v>
      </c>
      <c r="O10" s="62">
        <v>6.5122</v>
      </c>
      <c r="P10" s="62">
        <v>7.7317</v>
      </c>
      <c r="Q10" s="62">
        <v>6.4634</v>
      </c>
      <c r="R10" s="62">
        <v>7.1707000000000001</v>
      </c>
      <c r="S10" s="62">
        <v>18.536585365853661</v>
      </c>
      <c r="T10" s="62">
        <v>9.2682926829268304</v>
      </c>
      <c r="U10" s="62">
        <v>9.2682926829268304</v>
      </c>
      <c r="V10" s="62">
        <v>22.926829268292686</v>
      </c>
      <c r="W10" s="62">
        <v>5.8536585365853657</v>
      </c>
      <c r="X10" s="62">
        <v>8.536585365853659</v>
      </c>
      <c r="Y10" s="62">
        <v>8.536585365853659</v>
      </c>
      <c r="AA10" s="2">
        <f t="shared" si="0"/>
        <v>0.92682926829268308</v>
      </c>
      <c r="AB10" s="2">
        <f t="shared" si="1"/>
        <v>0.92682926829268308</v>
      </c>
      <c r="AC10" s="2">
        <f t="shared" si="2"/>
        <v>0.92682926829268308</v>
      </c>
      <c r="AD10" s="2">
        <f t="shared" si="3"/>
        <v>0.76422764227642281</v>
      </c>
      <c r="AE10" s="2">
        <f t="shared" si="4"/>
        <v>0.58536585365853655</v>
      </c>
      <c r="AF10" s="2">
        <f t="shared" si="5"/>
        <v>0.85365853658536595</v>
      </c>
      <c r="AG10" s="2">
        <f t="shared" si="6"/>
        <v>0.85365853658536595</v>
      </c>
    </row>
    <row r="11" spans="1:33" s="16" customFormat="1" ht="94.5" x14ac:dyDescent="0.25">
      <c r="A11" s="3">
        <v>6</v>
      </c>
      <c r="B11" s="19" t="s">
        <v>1827</v>
      </c>
      <c r="C11" s="19" t="s">
        <v>1828</v>
      </c>
      <c r="D11" s="19">
        <v>3821006470</v>
      </c>
      <c r="E11" s="62">
        <v>154.73082844827584</v>
      </c>
      <c r="F11" s="62">
        <v>38.129649999999998</v>
      </c>
      <c r="G11" s="62">
        <v>9.4343500000000002</v>
      </c>
      <c r="H11" s="62">
        <v>8.9343500000000002</v>
      </c>
      <c r="I11" s="62">
        <v>9.9326499999999989</v>
      </c>
      <c r="J11" s="62">
        <v>9.8283000000000005</v>
      </c>
      <c r="K11" s="62">
        <v>66.808075000000002</v>
      </c>
      <c r="L11" s="62">
        <v>9.5690249999999999</v>
      </c>
      <c r="M11" s="62">
        <v>9.8788</v>
      </c>
      <c r="N11" s="62">
        <v>9.3872</v>
      </c>
      <c r="O11" s="62">
        <v>9.3367000000000004</v>
      </c>
      <c r="P11" s="62">
        <v>9.4276</v>
      </c>
      <c r="Q11" s="62">
        <v>9.8821499999999993</v>
      </c>
      <c r="R11" s="62">
        <v>9.3265999999999991</v>
      </c>
      <c r="S11" s="62">
        <v>19.96551724137931</v>
      </c>
      <c r="T11" s="62">
        <v>9.9655172413793096</v>
      </c>
      <c r="U11" s="62">
        <v>10</v>
      </c>
      <c r="V11" s="62">
        <v>29.827586206896548</v>
      </c>
      <c r="W11" s="62">
        <v>9.8965517241379306</v>
      </c>
      <c r="X11" s="62">
        <v>9.9655172413793096</v>
      </c>
      <c r="Y11" s="62">
        <v>9.9655172413793096</v>
      </c>
      <c r="AA11" s="2">
        <f t="shared" si="0"/>
        <v>0.99827586206896546</v>
      </c>
      <c r="AB11" s="2">
        <f t="shared" si="1"/>
        <v>0.99655172413793092</v>
      </c>
      <c r="AC11" s="2">
        <f t="shared" si="2"/>
        <v>1</v>
      </c>
      <c r="AD11" s="2">
        <f t="shared" si="3"/>
        <v>0.99425287356321823</v>
      </c>
      <c r="AE11" s="2">
        <f t="shared" si="4"/>
        <v>0.98965517241379308</v>
      </c>
      <c r="AF11" s="2">
        <f t="shared" si="5"/>
        <v>0.99655172413793092</v>
      </c>
      <c r="AG11" s="2">
        <f t="shared" si="6"/>
        <v>0.99655172413793092</v>
      </c>
    </row>
    <row r="12" spans="1:33" s="2" customFormat="1" ht="78.75" x14ac:dyDescent="0.25">
      <c r="A12" s="3">
        <v>7</v>
      </c>
      <c r="B12" s="3" t="s">
        <v>1829</v>
      </c>
      <c r="C12" s="3" t="s">
        <v>1830</v>
      </c>
      <c r="D12" s="3">
        <v>3821008284</v>
      </c>
      <c r="E12" s="61">
        <v>151.47524611398961</v>
      </c>
      <c r="F12" s="61">
        <v>37.864999999999995</v>
      </c>
      <c r="G12" s="61">
        <v>9.43</v>
      </c>
      <c r="H12" s="61">
        <v>9.4649999999999999</v>
      </c>
      <c r="I12" s="61">
        <v>9.4849999999999994</v>
      </c>
      <c r="J12" s="61">
        <v>9.4849999999999994</v>
      </c>
      <c r="K12" s="61">
        <v>63.817499999999995</v>
      </c>
      <c r="L12" s="61">
        <v>8.9275000000000002</v>
      </c>
      <c r="M12" s="61">
        <v>9.0749999999999993</v>
      </c>
      <c r="N12" s="61">
        <v>9.2850000000000001</v>
      </c>
      <c r="O12" s="61">
        <v>9.48</v>
      </c>
      <c r="P12" s="61">
        <v>9.51</v>
      </c>
      <c r="Q12" s="61">
        <v>9.1349999999999998</v>
      </c>
      <c r="R12" s="61">
        <v>8.4049999999999994</v>
      </c>
      <c r="S12" s="61">
        <v>20</v>
      </c>
      <c r="T12" s="61">
        <v>10</v>
      </c>
      <c r="U12" s="61">
        <v>10</v>
      </c>
      <c r="V12" s="61">
        <v>29.792746113989637</v>
      </c>
      <c r="W12" s="61">
        <v>9.8963730569948183</v>
      </c>
      <c r="X12" s="61">
        <v>9.9481865284974091</v>
      </c>
      <c r="Y12" s="61">
        <v>9.9481865284974091</v>
      </c>
      <c r="AA12" s="2">
        <f t="shared" si="0"/>
        <v>1</v>
      </c>
      <c r="AB12" s="2">
        <f t="shared" si="1"/>
        <v>1</v>
      </c>
      <c r="AC12" s="2">
        <f t="shared" si="2"/>
        <v>1</v>
      </c>
      <c r="AD12" s="2">
        <f t="shared" si="3"/>
        <v>0.99309153713298792</v>
      </c>
      <c r="AE12" s="2">
        <f t="shared" si="4"/>
        <v>0.98963730569948183</v>
      </c>
      <c r="AF12" s="2">
        <f t="shared" si="5"/>
        <v>0.99481865284974091</v>
      </c>
      <c r="AG12" s="2">
        <f t="shared" si="6"/>
        <v>0.99481865284974091</v>
      </c>
    </row>
    <row r="13" spans="1:33" s="2" customFormat="1" ht="78.75" x14ac:dyDescent="0.25">
      <c r="A13" s="3">
        <v>8</v>
      </c>
      <c r="B13" s="3" t="s">
        <v>1831</v>
      </c>
      <c r="C13" s="3" t="s">
        <v>1832</v>
      </c>
      <c r="D13" s="3">
        <v>3821007001</v>
      </c>
      <c r="E13" s="61">
        <v>135.27340434782607</v>
      </c>
      <c r="F13" s="61">
        <v>31.8584</v>
      </c>
      <c r="G13" s="61">
        <v>7.9142000000000001</v>
      </c>
      <c r="H13" s="61">
        <v>7.8926999999999996</v>
      </c>
      <c r="I13" s="61">
        <v>8.1202000000000005</v>
      </c>
      <c r="J13" s="61">
        <v>7.9313000000000002</v>
      </c>
      <c r="K13" s="61">
        <v>57.023699999999991</v>
      </c>
      <c r="L13" s="61">
        <v>7.3883999999999999</v>
      </c>
      <c r="M13" s="61">
        <v>8.7982999999999993</v>
      </c>
      <c r="N13" s="61">
        <v>8.2317999999999998</v>
      </c>
      <c r="O13" s="61">
        <v>7.6824000000000003</v>
      </c>
      <c r="P13" s="61">
        <v>8.7940000000000005</v>
      </c>
      <c r="Q13" s="61">
        <v>8.3262</v>
      </c>
      <c r="R13" s="61">
        <v>7.8026</v>
      </c>
      <c r="S13" s="61">
        <v>19.304347826086957</v>
      </c>
      <c r="T13" s="61">
        <v>9.7391304347826093</v>
      </c>
      <c r="U13" s="61">
        <v>9.5652173913043477</v>
      </c>
      <c r="V13" s="61">
        <v>27.086956521739133</v>
      </c>
      <c r="W13" s="61">
        <v>8.2173913043478262</v>
      </c>
      <c r="X13" s="61">
        <v>9.3913043478260878</v>
      </c>
      <c r="Y13" s="61">
        <v>9.4782608695652169</v>
      </c>
      <c r="AA13" s="2">
        <f t="shared" si="0"/>
        <v>0.9652173913043478</v>
      </c>
      <c r="AB13" s="2">
        <f t="shared" si="1"/>
        <v>0.97391304347826091</v>
      </c>
      <c r="AC13" s="2">
        <f t="shared" si="2"/>
        <v>0.95652173913043481</v>
      </c>
      <c r="AD13" s="2">
        <f t="shared" si="3"/>
        <v>0.90289855072463776</v>
      </c>
      <c r="AE13" s="2">
        <f t="shared" si="4"/>
        <v>0.82173913043478264</v>
      </c>
      <c r="AF13" s="2">
        <f t="shared" si="5"/>
        <v>0.93913043478260883</v>
      </c>
      <c r="AG13" s="2">
        <f t="shared" si="6"/>
        <v>0.94782608695652171</v>
      </c>
    </row>
    <row r="14" spans="1:33" s="2" customFormat="1" ht="78.75" x14ac:dyDescent="0.25">
      <c r="A14" s="3">
        <v>9</v>
      </c>
      <c r="B14" s="3" t="s">
        <v>1833</v>
      </c>
      <c r="C14" s="3" t="s">
        <v>1834</v>
      </c>
      <c r="D14" s="3">
        <v>3821006784</v>
      </c>
      <c r="E14" s="61">
        <v>137.3686825631151</v>
      </c>
      <c r="F14" s="61">
        <v>35.083234210526314</v>
      </c>
      <c r="G14" s="61">
        <v>8.6700526315789475</v>
      </c>
      <c r="H14" s="61">
        <v>8.7406342105263164</v>
      </c>
      <c r="I14" s="61">
        <v>9.0231473684210535</v>
      </c>
      <c r="J14" s="61">
        <v>8.6494</v>
      </c>
      <c r="K14" s="61">
        <v>56.792294736842109</v>
      </c>
      <c r="L14" s="61">
        <v>7.5070789473684219</v>
      </c>
      <c r="M14" s="61">
        <v>8.1951999999999998</v>
      </c>
      <c r="N14" s="61">
        <v>8.2338815789473685</v>
      </c>
      <c r="O14" s="61">
        <v>8.5839868421052632</v>
      </c>
      <c r="P14" s="61">
        <v>8.4196763157894736</v>
      </c>
      <c r="Q14" s="61">
        <v>8.3590947368421062</v>
      </c>
      <c r="R14" s="61">
        <v>7.4933763157894742</v>
      </c>
      <c r="S14" s="61">
        <v>19.310012836970472</v>
      </c>
      <c r="T14" s="61">
        <v>9.8373983739837403</v>
      </c>
      <c r="U14" s="61">
        <v>9.4726144629867335</v>
      </c>
      <c r="V14" s="61">
        <v>26.18314077877621</v>
      </c>
      <c r="W14" s="61">
        <v>7.845528455284553</v>
      </c>
      <c r="X14" s="61">
        <v>9.4929396662387671</v>
      </c>
      <c r="Y14" s="61">
        <v>8.8446726572528895</v>
      </c>
      <c r="AA14" s="2">
        <f t="shared" si="0"/>
        <v>0.96550064184852369</v>
      </c>
      <c r="AB14" s="2">
        <f t="shared" si="1"/>
        <v>0.98373983739837401</v>
      </c>
      <c r="AC14" s="2">
        <f t="shared" si="2"/>
        <v>0.94726144629867337</v>
      </c>
      <c r="AD14" s="2">
        <f t="shared" si="3"/>
        <v>0.87277135929254024</v>
      </c>
      <c r="AE14" s="2">
        <f t="shared" si="4"/>
        <v>0.78455284552845528</v>
      </c>
      <c r="AF14" s="2">
        <f t="shared" si="5"/>
        <v>0.94929396662387666</v>
      </c>
      <c r="AG14" s="2">
        <f t="shared" si="6"/>
        <v>0.884467265725289</v>
      </c>
    </row>
    <row r="15" spans="1:33" s="16" customFormat="1" ht="94.5" x14ac:dyDescent="0.25">
      <c r="A15" s="3">
        <v>10</v>
      </c>
      <c r="B15" s="19" t="s">
        <v>1835</v>
      </c>
      <c r="C15" s="19" t="s">
        <v>1836</v>
      </c>
      <c r="D15" s="19">
        <v>3821006463</v>
      </c>
      <c r="E15" s="62">
        <v>134.01425</v>
      </c>
      <c r="F15" s="62">
        <v>32.991399999999999</v>
      </c>
      <c r="G15" s="62">
        <v>8.1885999999999992</v>
      </c>
      <c r="H15" s="62">
        <v>8.2971000000000004</v>
      </c>
      <c r="I15" s="62">
        <v>8.2342999999999993</v>
      </c>
      <c r="J15" s="62">
        <v>8.2713999999999999</v>
      </c>
      <c r="K15" s="62">
        <v>57.022850000000005</v>
      </c>
      <c r="L15" s="62">
        <v>8.0142500000000005</v>
      </c>
      <c r="M15" s="62">
        <v>7.9570999999999996</v>
      </c>
      <c r="N15" s="62">
        <v>8.1257000000000001</v>
      </c>
      <c r="O15" s="62">
        <v>8.0742999999999991</v>
      </c>
      <c r="P15" s="62">
        <v>8.3828999999999994</v>
      </c>
      <c r="Q15" s="62">
        <v>8.32</v>
      </c>
      <c r="R15" s="62">
        <v>8.1486000000000001</v>
      </c>
      <c r="S15" s="62">
        <v>17.855072463768117</v>
      </c>
      <c r="T15" s="62">
        <v>8.7826086956521738</v>
      </c>
      <c r="U15" s="62">
        <v>9.0724637681159432</v>
      </c>
      <c r="V15" s="62">
        <v>26.144927536231883</v>
      </c>
      <c r="W15" s="62">
        <v>8.6376811594202891</v>
      </c>
      <c r="X15" s="62">
        <v>8.695652173913043</v>
      </c>
      <c r="Y15" s="62">
        <v>8.8115942028985508</v>
      </c>
      <c r="AA15" s="2">
        <f t="shared" si="0"/>
        <v>0.8927536231884059</v>
      </c>
      <c r="AB15" s="2">
        <f t="shared" si="1"/>
        <v>0.87826086956521743</v>
      </c>
      <c r="AC15" s="2">
        <f t="shared" si="2"/>
        <v>0.90724637681159437</v>
      </c>
      <c r="AD15" s="2">
        <f t="shared" si="3"/>
        <v>0.87149758454106285</v>
      </c>
      <c r="AE15" s="2">
        <f t="shared" si="4"/>
        <v>0.86376811594202896</v>
      </c>
      <c r="AF15" s="2">
        <f t="shared" si="5"/>
        <v>0.86956521739130432</v>
      </c>
      <c r="AG15" s="2">
        <f t="shared" si="6"/>
        <v>0.88115942028985506</v>
      </c>
    </row>
    <row r="16" spans="1:33" s="16" customFormat="1" ht="94.5" x14ac:dyDescent="0.25">
      <c r="A16" s="3">
        <v>11</v>
      </c>
      <c r="B16" s="19" t="s">
        <v>1837</v>
      </c>
      <c r="C16" s="19" t="s">
        <v>1838</v>
      </c>
      <c r="D16" s="19">
        <v>3821006304</v>
      </c>
      <c r="E16" s="62">
        <v>143.47288717948717</v>
      </c>
      <c r="F16" s="62">
        <v>35.559399999999997</v>
      </c>
      <c r="G16" s="62">
        <v>8.8366000000000007</v>
      </c>
      <c r="H16" s="62">
        <v>8.9430999999999994</v>
      </c>
      <c r="I16" s="62">
        <v>8.9059000000000008</v>
      </c>
      <c r="J16" s="62">
        <v>8.8737999999999992</v>
      </c>
      <c r="K16" s="62">
        <v>60.734000000000002</v>
      </c>
      <c r="L16" s="62">
        <v>8.6943000000000001</v>
      </c>
      <c r="M16" s="62">
        <v>8.3663000000000007</v>
      </c>
      <c r="N16" s="62">
        <v>8.7550000000000008</v>
      </c>
      <c r="O16" s="62">
        <v>8.8415999999999997</v>
      </c>
      <c r="P16" s="62">
        <v>9.0248000000000008</v>
      </c>
      <c r="Q16" s="62">
        <v>8.6014999999999997</v>
      </c>
      <c r="R16" s="62">
        <v>8.4504999999999999</v>
      </c>
      <c r="S16" s="62">
        <v>18.897435897435898</v>
      </c>
      <c r="T16" s="62">
        <v>9.4102564102564106</v>
      </c>
      <c r="U16" s="62">
        <v>9.4871794871794872</v>
      </c>
      <c r="V16" s="62">
        <v>28.282051282051285</v>
      </c>
      <c r="W16" s="62">
        <v>9.384615384615385</v>
      </c>
      <c r="X16" s="62">
        <v>9.4615384615384617</v>
      </c>
      <c r="Y16" s="62">
        <v>9.4358974358974361</v>
      </c>
      <c r="AA16" s="2">
        <f t="shared" si="0"/>
        <v>0.94487179487179485</v>
      </c>
      <c r="AB16" s="2">
        <f t="shared" si="1"/>
        <v>0.94102564102564101</v>
      </c>
      <c r="AC16" s="2">
        <f t="shared" si="2"/>
        <v>0.94871794871794868</v>
      </c>
      <c r="AD16" s="2">
        <f t="shared" si="3"/>
        <v>0.94273504273504261</v>
      </c>
      <c r="AE16" s="2">
        <f t="shared" si="4"/>
        <v>0.93846153846153846</v>
      </c>
      <c r="AF16" s="2">
        <f t="shared" si="5"/>
        <v>0.94615384615384612</v>
      </c>
      <c r="AG16" s="2">
        <f t="shared" si="6"/>
        <v>0.94358974358974357</v>
      </c>
    </row>
    <row r="17" spans="1:33" s="16" customFormat="1" ht="94.5" x14ac:dyDescent="0.25">
      <c r="A17" s="3">
        <v>12</v>
      </c>
      <c r="B17" s="19" t="s">
        <v>1839</v>
      </c>
      <c r="C17" s="19" t="s">
        <v>1840</v>
      </c>
      <c r="D17" s="19">
        <v>3821006488</v>
      </c>
      <c r="E17" s="62">
        <v>113.25</v>
      </c>
      <c r="F17" s="62">
        <v>28.75</v>
      </c>
      <c r="G17" s="62">
        <v>7.5</v>
      </c>
      <c r="H17" s="62">
        <v>7.5</v>
      </c>
      <c r="I17" s="62">
        <v>6.25</v>
      </c>
      <c r="J17" s="62">
        <v>7.5</v>
      </c>
      <c r="K17" s="62">
        <v>49.5</v>
      </c>
      <c r="L17" s="62">
        <v>7</v>
      </c>
      <c r="M17" s="62">
        <v>6</v>
      </c>
      <c r="N17" s="62">
        <v>6.5</v>
      </c>
      <c r="O17" s="62">
        <v>7.5</v>
      </c>
      <c r="P17" s="62">
        <v>7.5</v>
      </c>
      <c r="Q17" s="62">
        <v>7.5</v>
      </c>
      <c r="R17" s="62">
        <v>7.5</v>
      </c>
      <c r="S17" s="62">
        <v>12.5</v>
      </c>
      <c r="T17" s="62">
        <v>7.5</v>
      </c>
      <c r="U17" s="62">
        <v>5</v>
      </c>
      <c r="V17" s="62">
        <v>22.5</v>
      </c>
      <c r="W17" s="62">
        <v>7.5</v>
      </c>
      <c r="X17" s="62">
        <v>7.5</v>
      </c>
      <c r="Y17" s="62">
        <v>7.5</v>
      </c>
      <c r="AA17" s="2">
        <f t="shared" si="0"/>
        <v>0.625</v>
      </c>
      <c r="AB17" s="2">
        <f t="shared" si="1"/>
        <v>0.75</v>
      </c>
      <c r="AC17" s="2">
        <f t="shared" si="2"/>
        <v>0.5</v>
      </c>
      <c r="AD17" s="2">
        <f t="shared" si="3"/>
        <v>0.75</v>
      </c>
      <c r="AE17" s="2">
        <f t="shared" si="4"/>
        <v>0.75</v>
      </c>
      <c r="AF17" s="2">
        <f t="shared" si="5"/>
        <v>0.75</v>
      </c>
      <c r="AG17" s="2">
        <f t="shared" si="6"/>
        <v>0.75</v>
      </c>
    </row>
    <row r="18" spans="1:33" s="16" customFormat="1" ht="78.75" x14ac:dyDescent="0.25">
      <c r="A18" s="3">
        <v>13</v>
      </c>
      <c r="B18" s="19" t="s">
        <v>1841</v>
      </c>
      <c r="C18" s="19" t="s">
        <v>1842</v>
      </c>
      <c r="D18" s="19">
        <v>3821006946</v>
      </c>
      <c r="E18" s="62">
        <v>149.8129087912088</v>
      </c>
      <c r="F18" s="62">
        <v>37.329700000000003</v>
      </c>
      <c r="G18" s="62">
        <v>9.0161999999999995</v>
      </c>
      <c r="H18" s="62">
        <v>9.0269999999999992</v>
      </c>
      <c r="I18" s="62">
        <v>9.6648999999999994</v>
      </c>
      <c r="J18" s="62">
        <v>9.6216000000000008</v>
      </c>
      <c r="K18" s="62">
        <v>63.691999999999993</v>
      </c>
      <c r="L18" s="62">
        <v>8.5945999999999998</v>
      </c>
      <c r="M18" s="62">
        <v>9.5081000000000007</v>
      </c>
      <c r="N18" s="62">
        <v>9.5081000000000007</v>
      </c>
      <c r="O18" s="62">
        <v>9.4810999999999996</v>
      </c>
      <c r="P18" s="62">
        <v>9.6702999999999992</v>
      </c>
      <c r="Q18" s="62">
        <v>9.5730000000000004</v>
      </c>
      <c r="R18" s="62">
        <v>7.3567999999999998</v>
      </c>
      <c r="S18" s="62">
        <v>19.945054945054945</v>
      </c>
      <c r="T18" s="62">
        <v>9.9450549450549453</v>
      </c>
      <c r="U18" s="62">
        <v>10</v>
      </c>
      <c r="V18" s="62">
        <v>28.846153846153847</v>
      </c>
      <c r="W18" s="62">
        <v>8.9560439560439562</v>
      </c>
      <c r="X18" s="62">
        <v>9.9450549450549453</v>
      </c>
      <c r="Y18" s="62">
        <v>9.9450549450549453</v>
      </c>
      <c r="AA18" s="2">
        <f t="shared" si="0"/>
        <v>0.99725274725274726</v>
      </c>
      <c r="AB18" s="2">
        <f t="shared" si="1"/>
        <v>0.99450549450549453</v>
      </c>
      <c r="AC18" s="2">
        <f t="shared" si="2"/>
        <v>1</v>
      </c>
      <c r="AD18" s="2">
        <f t="shared" si="3"/>
        <v>0.96153846153846156</v>
      </c>
      <c r="AE18" s="2">
        <f t="shared" si="4"/>
        <v>0.89560439560439564</v>
      </c>
      <c r="AF18" s="2">
        <f t="shared" si="5"/>
        <v>0.99450549450549453</v>
      </c>
      <c r="AG18" s="2">
        <f t="shared" si="6"/>
        <v>0.99450549450549453</v>
      </c>
    </row>
    <row r="19" spans="1:33" s="20" customFormat="1" ht="78.75" x14ac:dyDescent="0.25">
      <c r="A19" s="3">
        <v>14</v>
      </c>
      <c r="B19" s="22" t="s">
        <v>1843</v>
      </c>
      <c r="C19" s="22" t="s">
        <v>1844</v>
      </c>
      <c r="D19" s="22">
        <v>3821015919</v>
      </c>
      <c r="E19" s="78">
        <f>F19+K19+S19+V19</f>
        <v>128.3519</v>
      </c>
      <c r="F19" s="78">
        <f>SUM(G19:J19)</f>
        <v>34.472300000000004</v>
      </c>
      <c r="G19" s="78">
        <v>8.6204000000000001</v>
      </c>
      <c r="H19" s="78">
        <v>8.3056000000000001</v>
      </c>
      <c r="I19" s="78">
        <v>8.9815000000000005</v>
      </c>
      <c r="J19" s="78">
        <v>8.5648</v>
      </c>
      <c r="K19" s="78">
        <f>SUM(L19:R19)</f>
        <v>48.179599999999994</v>
      </c>
      <c r="L19" s="78">
        <v>7.3</v>
      </c>
      <c r="M19" s="78">
        <v>6.0926</v>
      </c>
      <c r="N19" s="78">
        <v>6.2592999999999996</v>
      </c>
      <c r="O19" s="78">
        <v>7.1111000000000004</v>
      </c>
      <c r="P19" s="78">
        <v>7.7778</v>
      </c>
      <c r="Q19" s="78">
        <v>7.2407000000000004</v>
      </c>
      <c r="R19" s="78">
        <v>6.3981000000000003</v>
      </c>
      <c r="S19" s="78">
        <f>SUM(T19:U19)</f>
        <v>18.899999999999999</v>
      </c>
      <c r="T19" s="78">
        <v>9.3000000000000007</v>
      </c>
      <c r="U19" s="78">
        <v>9.6</v>
      </c>
      <c r="V19" s="78">
        <f>SUM(W19:Y19)</f>
        <v>26.8</v>
      </c>
      <c r="W19" s="78">
        <v>8.6</v>
      </c>
      <c r="X19" s="78">
        <v>9</v>
      </c>
      <c r="Y19" s="78">
        <v>9.1999999999999993</v>
      </c>
      <c r="AA19" s="2">
        <f t="shared" si="0"/>
        <v>0.94500000000000006</v>
      </c>
      <c r="AB19" s="2">
        <f t="shared" si="1"/>
        <v>0.93</v>
      </c>
      <c r="AC19" s="2">
        <f t="shared" si="2"/>
        <v>0.96</v>
      </c>
      <c r="AD19" s="2">
        <f t="shared" si="3"/>
        <v>0.8933333333333332</v>
      </c>
      <c r="AE19" s="2">
        <f t="shared" si="4"/>
        <v>0.86</v>
      </c>
      <c r="AF19" s="2">
        <f t="shared" si="5"/>
        <v>0.9</v>
      </c>
      <c r="AG19" s="2">
        <f t="shared" si="6"/>
        <v>0.91999999999999993</v>
      </c>
    </row>
    <row r="20" spans="1:33" s="2" customFormat="1" ht="94.5" x14ac:dyDescent="0.25">
      <c r="A20" s="3">
        <v>15</v>
      </c>
      <c r="B20" s="3" t="s">
        <v>1845</v>
      </c>
      <c r="C20" s="3" t="s">
        <v>1846</v>
      </c>
      <c r="D20" s="3">
        <v>3821008742</v>
      </c>
      <c r="E20" s="61">
        <v>153.59592986870899</v>
      </c>
      <c r="F20" s="61">
        <v>38.899100000000004</v>
      </c>
      <c r="G20" s="61">
        <v>9.6803000000000008</v>
      </c>
      <c r="H20" s="61">
        <v>9.7166999999999994</v>
      </c>
      <c r="I20" s="61">
        <v>9.7767999999999997</v>
      </c>
      <c r="J20" s="61">
        <v>9.7253000000000007</v>
      </c>
      <c r="K20" s="61">
        <v>66.841250000000002</v>
      </c>
      <c r="L20" s="61">
        <v>8.6008499999999994</v>
      </c>
      <c r="M20" s="61">
        <v>9.7059999999999995</v>
      </c>
      <c r="N20" s="61">
        <v>9.7489000000000008</v>
      </c>
      <c r="O20" s="61">
        <v>9.4464000000000006</v>
      </c>
      <c r="P20" s="61">
        <v>9.8498000000000001</v>
      </c>
      <c r="Q20" s="61">
        <v>9.7853999999999992</v>
      </c>
      <c r="R20" s="61">
        <v>9.7039000000000009</v>
      </c>
      <c r="S20" s="61">
        <v>19.824945295404813</v>
      </c>
      <c r="T20" s="61">
        <v>9.8905908096280086</v>
      </c>
      <c r="U20" s="61">
        <v>9.9343544857768045</v>
      </c>
      <c r="V20" s="61">
        <v>28.030634573304159</v>
      </c>
      <c r="W20" s="61">
        <v>8.2494529540481398</v>
      </c>
      <c r="X20" s="61">
        <v>9.9343544857768045</v>
      </c>
      <c r="Y20" s="61">
        <v>9.8468271334792128</v>
      </c>
      <c r="AA20" s="2">
        <f t="shared" si="0"/>
        <v>0.99124726477024061</v>
      </c>
      <c r="AB20" s="2">
        <f t="shared" si="1"/>
        <v>0.98905908096280082</v>
      </c>
      <c r="AC20" s="2">
        <f t="shared" si="2"/>
        <v>0.9934354485776804</v>
      </c>
      <c r="AD20" s="2">
        <f t="shared" si="3"/>
        <v>0.93435448577680524</v>
      </c>
      <c r="AE20" s="2">
        <f t="shared" si="4"/>
        <v>0.82494529540481398</v>
      </c>
      <c r="AF20" s="2">
        <f t="shared" si="5"/>
        <v>0.9934354485776804</v>
      </c>
      <c r="AG20" s="2">
        <f t="shared" si="6"/>
        <v>0.98468271334792123</v>
      </c>
    </row>
    <row r="21" spans="1:33" s="2" customFormat="1" ht="94.5" x14ac:dyDescent="0.25">
      <c r="A21" s="3">
        <v>16</v>
      </c>
      <c r="B21" s="3" t="s">
        <v>1847</v>
      </c>
      <c r="C21" s="3" t="s">
        <v>1848</v>
      </c>
      <c r="D21" s="3">
        <v>3848005957</v>
      </c>
      <c r="E21" s="61">
        <v>155.36308372093023</v>
      </c>
      <c r="F21" s="61">
        <v>38.599199999999996</v>
      </c>
      <c r="G21" s="61">
        <v>9.5801999999999996</v>
      </c>
      <c r="H21" s="61">
        <v>9.7098999999999993</v>
      </c>
      <c r="I21" s="61">
        <v>9.6907999999999994</v>
      </c>
      <c r="J21" s="61">
        <v>9.6182999999999996</v>
      </c>
      <c r="K21" s="61">
        <v>67.228999999999999</v>
      </c>
      <c r="L21" s="61">
        <v>9.6106999999999996</v>
      </c>
      <c r="M21" s="61">
        <v>9.6831999999999994</v>
      </c>
      <c r="N21" s="61">
        <v>9.6526999999999994</v>
      </c>
      <c r="O21" s="61">
        <v>9.7022999999999993</v>
      </c>
      <c r="P21" s="61">
        <v>9.8282000000000007</v>
      </c>
      <c r="Q21" s="61">
        <v>9.7098999999999993</v>
      </c>
      <c r="R21" s="61">
        <v>9.0419999999999998</v>
      </c>
      <c r="S21" s="61">
        <v>19.767441860465116</v>
      </c>
      <c r="T21" s="61">
        <v>9.8837209302325579</v>
      </c>
      <c r="U21" s="61">
        <v>9.8837209302325579</v>
      </c>
      <c r="V21" s="61">
        <v>29.767441860465116</v>
      </c>
      <c r="W21" s="61">
        <v>9.9612403100775193</v>
      </c>
      <c r="X21" s="61">
        <v>9.8837209302325579</v>
      </c>
      <c r="Y21" s="61">
        <v>9.9224806201550386</v>
      </c>
      <c r="AA21" s="2">
        <f t="shared" si="0"/>
        <v>0.98837209302325579</v>
      </c>
      <c r="AB21" s="2">
        <f t="shared" si="1"/>
        <v>0.98837209302325579</v>
      </c>
      <c r="AC21" s="2">
        <f t="shared" si="2"/>
        <v>0.98837209302325579</v>
      </c>
      <c r="AD21" s="2">
        <f t="shared" si="3"/>
        <v>0.99224806201550386</v>
      </c>
      <c r="AE21" s="2">
        <f t="shared" si="4"/>
        <v>0.99612403100775193</v>
      </c>
      <c r="AF21" s="2">
        <f t="shared" si="5"/>
        <v>0.98837209302325579</v>
      </c>
      <c r="AG21" s="2">
        <f t="shared" si="6"/>
        <v>0.99224806201550386</v>
      </c>
    </row>
    <row r="22" spans="1:33" s="2" customFormat="1" ht="94.5" x14ac:dyDescent="0.25">
      <c r="A22" s="3">
        <v>17</v>
      </c>
      <c r="B22" s="3" t="s">
        <v>1849</v>
      </c>
      <c r="C22" s="3" t="s">
        <v>1850</v>
      </c>
      <c r="D22" s="3">
        <v>3821009256</v>
      </c>
      <c r="E22" s="61">
        <v>132.2251024390244</v>
      </c>
      <c r="F22" s="61">
        <v>31.910800000000002</v>
      </c>
      <c r="G22" s="61">
        <v>7.8403999999999998</v>
      </c>
      <c r="H22" s="61">
        <v>7.9484000000000004</v>
      </c>
      <c r="I22" s="61">
        <v>8.1501999999999999</v>
      </c>
      <c r="J22" s="61">
        <v>7.9718</v>
      </c>
      <c r="K22" s="61">
        <v>52.070399999999999</v>
      </c>
      <c r="L22" s="61">
        <v>7.3474000000000004</v>
      </c>
      <c r="M22" s="61">
        <v>7.7042000000000002</v>
      </c>
      <c r="N22" s="61">
        <v>7.7229999999999999</v>
      </c>
      <c r="O22" s="61">
        <v>6.7558999999999996</v>
      </c>
      <c r="P22" s="61">
        <v>8.2393999999999998</v>
      </c>
      <c r="Q22" s="61">
        <v>7.5774999999999997</v>
      </c>
      <c r="R22" s="61">
        <v>6.7229999999999999</v>
      </c>
      <c r="S22" s="61">
        <v>19.804878048780488</v>
      </c>
      <c r="T22" s="61">
        <v>9.8536585365853657</v>
      </c>
      <c r="U22" s="61">
        <v>9.9512195121951219</v>
      </c>
      <c r="V22" s="61">
        <v>28.439024390243901</v>
      </c>
      <c r="W22" s="61">
        <v>8.536585365853659</v>
      </c>
      <c r="X22" s="61">
        <v>9.9512195121951219</v>
      </c>
      <c r="Y22" s="61">
        <v>9.9512195121951219</v>
      </c>
      <c r="AA22" s="2">
        <f t="shared" si="0"/>
        <v>0.99024390243902438</v>
      </c>
      <c r="AB22" s="2">
        <f t="shared" si="1"/>
        <v>0.98536585365853657</v>
      </c>
      <c r="AC22" s="2">
        <f t="shared" si="2"/>
        <v>0.99512195121951219</v>
      </c>
      <c r="AD22" s="2">
        <f t="shared" si="3"/>
        <v>0.94796747967479666</v>
      </c>
      <c r="AE22" s="2">
        <f t="shared" si="4"/>
        <v>0.85365853658536595</v>
      </c>
      <c r="AF22" s="2">
        <f t="shared" si="5"/>
        <v>0.99512195121951219</v>
      </c>
      <c r="AG22" s="2">
        <f t="shared" si="6"/>
        <v>0.99512195121951219</v>
      </c>
    </row>
    <row r="23" spans="1:33" s="16" customFormat="1" ht="94.5" x14ac:dyDescent="0.25">
      <c r="A23" s="3">
        <v>18</v>
      </c>
      <c r="B23" s="19" t="s">
        <v>1851</v>
      </c>
      <c r="C23" s="19" t="s">
        <v>1852</v>
      </c>
      <c r="D23" s="19">
        <v>3821006311</v>
      </c>
      <c r="E23" s="62">
        <v>148.76158584070797</v>
      </c>
      <c r="F23" s="62">
        <v>36.4298</v>
      </c>
      <c r="G23" s="62">
        <v>9.0259</v>
      </c>
      <c r="H23" s="62">
        <v>9.1361000000000008</v>
      </c>
      <c r="I23" s="62">
        <v>9.1447000000000003</v>
      </c>
      <c r="J23" s="62">
        <v>9.1231000000000009</v>
      </c>
      <c r="K23" s="62">
        <v>63.5486</v>
      </c>
      <c r="L23" s="62">
        <v>9.0907</v>
      </c>
      <c r="M23" s="62">
        <v>9.0345999999999993</v>
      </c>
      <c r="N23" s="62">
        <v>9.0366999999999997</v>
      </c>
      <c r="O23" s="62">
        <v>8.9784000000000006</v>
      </c>
      <c r="P23" s="62">
        <v>9.2180999999999997</v>
      </c>
      <c r="Q23" s="62">
        <v>9.0885999999999996</v>
      </c>
      <c r="R23" s="62">
        <v>9.1014999999999997</v>
      </c>
      <c r="S23" s="62">
        <v>19.491150442477874</v>
      </c>
      <c r="T23" s="62">
        <v>9.6902654867256626</v>
      </c>
      <c r="U23" s="62">
        <v>9.8008849557522133</v>
      </c>
      <c r="V23" s="62">
        <v>29.292035398230087</v>
      </c>
      <c r="W23" s="62">
        <v>9.7345132743362832</v>
      </c>
      <c r="X23" s="62">
        <v>9.7787610619469021</v>
      </c>
      <c r="Y23" s="62">
        <v>9.7787610619469021</v>
      </c>
      <c r="AA23" s="2">
        <f t="shared" si="0"/>
        <v>0.97455752212389379</v>
      </c>
      <c r="AB23" s="2">
        <f t="shared" si="1"/>
        <v>0.96902654867256621</v>
      </c>
      <c r="AC23" s="2">
        <f t="shared" si="2"/>
        <v>0.98008849557522137</v>
      </c>
      <c r="AD23" s="2">
        <f t="shared" si="3"/>
        <v>0.97640117994100295</v>
      </c>
      <c r="AE23" s="2">
        <f t="shared" si="4"/>
        <v>0.97345132743362828</v>
      </c>
      <c r="AF23" s="2">
        <f t="shared" si="5"/>
        <v>0.97787610619469023</v>
      </c>
      <c r="AG23" s="2">
        <f t="shared" si="6"/>
        <v>0.97787610619469023</v>
      </c>
    </row>
    <row r="24" spans="1:33" x14ac:dyDescent="0.25">
      <c r="E24" s="102">
        <f>AVERAGE(E6:E23)</f>
        <v>142.09696477092152</v>
      </c>
      <c r="F24" s="102">
        <f t="shared" ref="F24:Y24" si="7">AVERAGE(F6:F23)</f>
        <v>35.492794493177392</v>
      </c>
      <c r="G24" s="102">
        <f t="shared" si="7"/>
        <v>8.8379112573099405</v>
      </c>
      <c r="H24" s="102">
        <f t="shared" si="7"/>
        <v>8.8353148635477581</v>
      </c>
      <c r="I24" s="102">
        <f t="shared" si="7"/>
        <v>8.934251705653022</v>
      </c>
      <c r="J24" s="102">
        <f t="shared" si="7"/>
        <v>8.8853166666666663</v>
      </c>
      <c r="K24" s="102">
        <f t="shared" si="7"/>
        <v>59.903825170565305</v>
      </c>
      <c r="L24" s="102">
        <f t="shared" si="7"/>
        <v>8.3188492933723186</v>
      </c>
      <c r="M24" s="102">
        <f t="shared" si="7"/>
        <v>8.496237037037039</v>
      </c>
      <c r="N24" s="102">
        <f t="shared" si="7"/>
        <v>8.6372739766081885</v>
      </c>
      <c r="O24" s="102">
        <f t="shared" si="7"/>
        <v>8.5730455653021451</v>
      </c>
      <c r="P24" s="102">
        <f t="shared" si="7"/>
        <v>8.9313125730994134</v>
      </c>
      <c r="Q24" s="102">
        <f t="shared" si="7"/>
        <v>8.6929052631578951</v>
      </c>
      <c r="R24" s="102">
        <f t="shared" si="7"/>
        <v>8.2542014619883055</v>
      </c>
      <c r="S24" s="102">
        <f t="shared" si="7"/>
        <v>19.027883839338049</v>
      </c>
      <c r="T24" s="102">
        <f t="shared" si="7"/>
        <v>9.568041646313338</v>
      </c>
      <c r="U24" s="102">
        <f t="shared" si="7"/>
        <v>9.4598421930247127</v>
      </c>
      <c r="V24" s="102">
        <f t="shared" si="7"/>
        <v>27.672461267840777</v>
      </c>
      <c r="W24" s="102">
        <f t="shared" si="7"/>
        <v>8.7510486753697663</v>
      </c>
      <c r="X24" s="102">
        <f t="shared" si="7"/>
        <v>9.4694580593068434</v>
      </c>
      <c r="Y24" s="102">
        <f t="shared" si="7"/>
        <v>9.4519545331641659</v>
      </c>
      <c r="AA24" s="1">
        <f>AVERAGE(AA6:AA23)</f>
        <v>0.95139419196690234</v>
      </c>
      <c r="AB24" s="1">
        <f t="shared" ref="AB24:AG24" si="8">AVERAGE(AB6:AB23)</f>
        <v>0.95680416463133355</v>
      </c>
      <c r="AC24" s="1">
        <f t="shared" si="8"/>
        <v>0.94598421930247134</v>
      </c>
      <c r="AD24" s="1">
        <f t="shared" si="8"/>
        <v>0.92241537559469244</v>
      </c>
      <c r="AE24" s="1">
        <f t="shared" si="8"/>
        <v>0.87510486753697647</v>
      </c>
      <c r="AF24" s="1">
        <f t="shared" si="8"/>
        <v>0.94694580593068445</v>
      </c>
      <c r="AG24" s="1">
        <f t="shared" si="8"/>
        <v>0.94519545331641674</v>
      </c>
    </row>
  </sheetData>
  <mergeCells count="14">
    <mergeCell ref="E1:E4"/>
    <mergeCell ref="F1:Y1"/>
    <mergeCell ref="A2:A3"/>
    <mergeCell ref="B2:B3"/>
    <mergeCell ref="C2:C3"/>
    <mergeCell ref="D2:D3"/>
    <mergeCell ref="F2:J2"/>
    <mergeCell ref="K2:R2"/>
    <mergeCell ref="S2:U2"/>
    <mergeCell ref="V2:Y2"/>
    <mergeCell ref="F3:J3"/>
    <mergeCell ref="K3:R3"/>
    <mergeCell ref="S3:U3"/>
    <mergeCell ref="V3:Y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topLeftCell="C53" zoomScale="70" zoomScaleNormal="70" workbookViewId="0">
      <selection activeCell="Z56" sqref="Z56:AF56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2" ht="0.7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2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2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2" ht="409.5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32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32" s="2" customFormat="1" ht="47.25" x14ac:dyDescent="0.25">
      <c r="A6" s="3">
        <v>1</v>
      </c>
      <c r="B6" s="3" t="s">
        <v>1853</v>
      </c>
      <c r="C6" s="3" t="s">
        <v>1854</v>
      </c>
      <c r="D6" s="3">
        <v>8506011450</v>
      </c>
      <c r="E6" s="61">
        <v>95.5</v>
      </c>
      <c r="F6" s="61">
        <v>29.95</v>
      </c>
      <c r="G6" s="61">
        <v>8.9499999999999993</v>
      </c>
      <c r="H6" s="61">
        <v>10</v>
      </c>
      <c r="I6" s="61">
        <v>6</v>
      </c>
      <c r="J6" s="61">
        <v>5</v>
      </c>
      <c r="K6" s="61">
        <v>15.5</v>
      </c>
      <c r="L6" s="61">
        <v>2</v>
      </c>
      <c r="M6" s="61">
        <v>7</v>
      </c>
      <c r="N6" s="61">
        <v>0</v>
      </c>
      <c r="O6" s="61">
        <v>4</v>
      </c>
      <c r="P6" s="61">
        <v>2.5</v>
      </c>
      <c r="Q6" s="61">
        <v>0</v>
      </c>
      <c r="R6" s="61">
        <v>0</v>
      </c>
      <c r="S6" s="61">
        <v>20</v>
      </c>
      <c r="T6" s="61">
        <v>10</v>
      </c>
      <c r="U6" s="61">
        <v>10</v>
      </c>
      <c r="V6" s="61">
        <v>30</v>
      </c>
      <c r="W6" s="61">
        <v>10</v>
      </c>
      <c r="X6" s="61">
        <v>10</v>
      </c>
      <c r="Y6" s="61">
        <v>10</v>
      </c>
      <c r="Z6" s="2">
        <f>AVERAGE(AA6:AB6)</f>
        <v>1</v>
      </c>
      <c r="AA6" s="2">
        <f>ABS(T6/10)</f>
        <v>1</v>
      </c>
      <c r="AB6" s="2">
        <f>ABS(U6/10)</f>
        <v>1</v>
      </c>
      <c r="AC6" s="2">
        <f>AVERAGE(AD6:AF6)</f>
        <v>1</v>
      </c>
      <c r="AD6" s="2">
        <f>ABS(W6/10)</f>
        <v>1</v>
      </c>
      <c r="AE6" s="2">
        <f>ABS(X6/10)</f>
        <v>1</v>
      </c>
      <c r="AF6" s="2">
        <f>ABS(Y6/10)</f>
        <v>1</v>
      </c>
    </row>
    <row r="7" spans="1:32" s="2" customFormat="1" ht="47.25" x14ac:dyDescent="0.25">
      <c r="A7" s="3">
        <v>2</v>
      </c>
      <c r="B7" s="3" t="s">
        <v>1855</v>
      </c>
      <c r="C7" s="3" t="s">
        <v>1856</v>
      </c>
      <c r="D7" s="3">
        <v>8506006770</v>
      </c>
      <c r="E7" s="61">
        <v>80.2</v>
      </c>
      <c r="F7" s="61">
        <v>24.95</v>
      </c>
      <c r="G7" s="61">
        <v>4.95</v>
      </c>
      <c r="H7" s="61">
        <v>9</v>
      </c>
      <c r="I7" s="61">
        <v>6</v>
      </c>
      <c r="J7" s="61">
        <v>5</v>
      </c>
      <c r="K7" s="61">
        <v>6</v>
      </c>
      <c r="L7" s="61">
        <v>0</v>
      </c>
      <c r="M7" s="61">
        <v>6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20</v>
      </c>
      <c r="T7" s="61">
        <v>10</v>
      </c>
      <c r="U7" s="61">
        <v>10</v>
      </c>
      <c r="V7" s="61">
        <v>29.2</v>
      </c>
      <c r="W7" s="61">
        <v>9.1999999999999993</v>
      </c>
      <c r="X7" s="61">
        <v>10</v>
      </c>
      <c r="Y7" s="61">
        <v>10</v>
      </c>
      <c r="Z7" s="2">
        <f t="shared" ref="Z7:Z55" si="0">AVERAGE(AA7:AB7)</f>
        <v>1</v>
      </c>
      <c r="AA7" s="2">
        <f t="shared" ref="AA7:AA55" si="1">ABS(T7/10)</f>
        <v>1</v>
      </c>
      <c r="AB7" s="2">
        <f t="shared" ref="AB7:AB55" si="2">ABS(U7/10)</f>
        <v>1</v>
      </c>
      <c r="AC7" s="2">
        <f t="shared" ref="AC7:AC55" si="3">AVERAGE(AD7:AF7)</f>
        <v>0.97333333333333327</v>
      </c>
      <c r="AD7" s="2">
        <f t="shared" ref="AD7:AD55" si="4">ABS(W7/10)</f>
        <v>0.91999999999999993</v>
      </c>
      <c r="AE7" s="2">
        <f t="shared" ref="AE7:AE55" si="5">ABS(X7/10)</f>
        <v>1</v>
      </c>
      <c r="AF7" s="2">
        <f t="shared" ref="AF7:AF55" si="6">ABS(Y7/10)</f>
        <v>1</v>
      </c>
    </row>
    <row r="8" spans="1:32" s="2" customFormat="1" ht="47.25" x14ac:dyDescent="0.25">
      <c r="A8" s="3">
        <v>3</v>
      </c>
      <c r="B8" s="3" t="s">
        <v>1857</v>
      </c>
      <c r="C8" s="3" t="s">
        <v>1858</v>
      </c>
      <c r="D8" s="3">
        <v>3849018726</v>
      </c>
      <c r="E8" s="61">
        <v>94.2</v>
      </c>
      <c r="F8" s="61">
        <v>27.2</v>
      </c>
      <c r="G8" s="61">
        <v>6.2</v>
      </c>
      <c r="H8" s="61">
        <v>10</v>
      </c>
      <c r="I8" s="61">
        <v>6</v>
      </c>
      <c r="J8" s="61">
        <v>5</v>
      </c>
      <c r="K8" s="61">
        <v>17</v>
      </c>
      <c r="L8" s="61">
        <v>4</v>
      </c>
      <c r="M8" s="61">
        <v>5</v>
      </c>
      <c r="N8" s="61">
        <v>2</v>
      </c>
      <c r="O8" s="61">
        <v>6</v>
      </c>
      <c r="P8" s="61">
        <v>0</v>
      </c>
      <c r="Q8" s="61">
        <v>0</v>
      </c>
      <c r="R8" s="61">
        <v>0</v>
      </c>
      <c r="S8" s="61">
        <v>20</v>
      </c>
      <c r="T8" s="61">
        <v>10</v>
      </c>
      <c r="U8" s="61">
        <v>10</v>
      </c>
      <c r="V8" s="61">
        <v>30</v>
      </c>
      <c r="W8" s="61">
        <v>10</v>
      </c>
      <c r="X8" s="61">
        <v>10</v>
      </c>
      <c r="Y8" s="61">
        <v>10</v>
      </c>
      <c r="Z8" s="2">
        <f t="shared" si="0"/>
        <v>1</v>
      </c>
      <c r="AA8" s="2">
        <f t="shared" si="1"/>
        <v>1</v>
      </c>
      <c r="AB8" s="2">
        <f t="shared" si="2"/>
        <v>1</v>
      </c>
      <c r="AC8" s="2">
        <f t="shared" si="3"/>
        <v>1</v>
      </c>
      <c r="AD8" s="2">
        <f t="shared" si="4"/>
        <v>1</v>
      </c>
      <c r="AE8" s="2">
        <f t="shared" si="5"/>
        <v>1</v>
      </c>
      <c r="AF8" s="2">
        <f t="shared" si="6"/>
        <v>1</v>
      </c>
    </row>
    <row r="9" spans="1:32" s="2" customFormat="1" ht="47.25" x14ac:dyDescent="0.25">
      <c r="A9" s="3">
        <v>4</v>
      </c>
      <c r="B9" s="3" t="s">
        <v>1859</v>
      </c>
      <c r="C9" s="3" t="s">
        <v>1860</v>
      </c>
      <c r="D9" s="3">
        <v>3849013220</v>
      </c>
      <c r="E9" s="61">
        <v>107.1</v>
      </c>
      <c r="F9" s="61">
        <v>28.15</v>
      </c>
      <c r="G9" s="61">
        <v>7.15</v>
      </c>
      <c r="H9" s="61">
        <v>10</v>
      </c>
      <c r="I9" s="61">
        <v>6</v>
      </c>
      <c r="J9" s="61">
        <v>5</v>
      </c>
      <c r="K9" s="61">
        <v>29</v>
      </c>
      <c r="L9" s="61">
        <v>6</v>
      </c>
      <c r="M9" s="61">
        <v>4</v>
      </c>
      <c r="N9" s="61">
        <v>4</v>
      </c>
      <c r="O9" s="61">
        <v>4</v>
      </c>
      <c r="P9" s="61">
        <v>7.5</v>
      </c>
      <c r="Q9" s="61">
        <v>2</v>
      </c>
      <c r="R9" s="61">
        <v>1.5</v>
      </c>
      <c r="S9" s="61">
        <v>20</v>
      </c>
      <c r="T9" s="61">
        <v>10</v>
      </c>
      <c r="U9" s="61">
        <v>10</v>
      </c>
      <c r="V9" s="61">
        <v>29.9</v>
      </c>
      <c r="W9" s="61">
        <v>9.9</v>
      </c>
      <c r="X9" s="61">
        <v>10</v>
      </c>
      <c r="Y9" s="61">
        <v>10</v>
      </c>
      <c r="Z9" s="2">
        <f t="shared" si="0"/>
        <v>1</v>
      </c>
      <c r="AA9" s="2">
        <f t="shared" si="1"/>
        <v>1</v>
      </c>
      <c r="AB9" s="2">
        <f t="shared" si="2"/>
        <v>1</v>
      </c>
      <c r="AC9" s="2">
        <f t="shared" si="3"/>
        <v>0.9966666666666667</v>
      </c>
      <c r="AD9" s="2">
        <f t="shared" si="4"/>
        <v>0.99</v>
      </c>
      <c r="AE9" s="2">
        <f t="shared" si="5"/>
        <v>1</v>
      </c>
      <c r="AF9" s="2">
        <f t="shared" si="6"/>
        <v>1</v>
      </c>
    </row>
    <row r="10" spans="1:32" s="2" customFormat="1" ht="47.25" x14ac:dyDescent="0.25">
      <c r="A10" s="3">
        <v>5</v>
      </c>
      <c r="B10" s="3" t="s">
        <v>1861</v>
      </c>
      <c r="C10" s="3" t="s">
        <v>1862</v>
      </c>
      <c r="D10" s="3">
        <v>8506006428</v>
      </c>
      <c r="E10" s="61">
        <v>81.8</v>
      </c>
      <c r="F10" s="61">
        <v>27.05</v>
      </c>
      <c r="G10" s="61">
        <v>6.05</v>
      </c>
      <c r="H10" s="61">
        <v>10</v>
      </c>
      <c r="I10" s="61">
        <v>6</v>
      </c>
      <c r="J10" s="61">
        <v>5</v>
      </c>
      <c r="K10" s="61">
        <v>9</v>
      </c>
      <c r="L10" s="61">
        <v>1</v>
      </c>
      <c r="M10" s="61">
        <v>4</v>
      </c>
      <c r="N10" s="61">
        <v>0</v>
      </c>
      <c r="O10" s="61">
        <v>4</v>
      </c>
      <c r="P10" s="61">
        <v>0</v>
      </c>
      <c r="Q10" s="61">
        <v>0</v>
      </c>
      <c r="R10" s="61">
        <v>0</v>
      </c>
      <c r="S10" s="61">
        <v>20</v>
      </c>
      <c r="T10" s="61">
        <v>10</v>
      </c>
      <c r="U10" s="61">
        <v>10</v>
      </c>
      <c r="V10" s="61">
        <v>25.7</v>
      </c>
      <c r="W10" s="61">
        <v>5.7</v>
      </c>
      <c r="X10" s="61">
        <v>10</v>
      </c>
      <c r="Y10" s="61">
        <v>10</v>
      </c>
      <c r="Z10" s="2">
        <f t="shared" si="0"/>
        <v>1</v>
      </c>
      <c r="AA10" s="2">
        <f t="shared" si="1"/>
        <v>1</v>
      </c>
      <c r="AB10" s="2">
        <f t="shared" si="2"/>
        <v>1</v>
      </c>
      <c r="AC10" s="2">
        <f t="shared" si="3"/>
        <v>0.8566666666666668</v>
      </c>
      <c r="AD10" s="2">
        <f t="shared" si="4"/>
        <v>0.57000000000000006</v>
      </c>
      <c r="AE10" s="2">
        <f t="shared" si="5"/>
        <v>1</v>
      </c>
      <c r="AF10" s="2">
        <f t="shared" si="6"/>
        <v>1</v>
      </c>
    </row>
    <row r="11" spans="1:32" s="2" customFormat="1" ht="47.25" x14ac:dyDescent="0.25">
      <c r="A11" s="3">
        <v>6</v>
      </c>
      <c r="B11" s="3" t="s">
        <v>1863</v>
      </c>
      <c r="C11" s="3" t="s">
        <v>1864</v>
      </c>
      <c r="D11" s="3">
        <v>8506006330</v>
      </c>
      <c r="E11" s="61">
        <v>95.6</v>
      </c>
      <c r="F11" s="61">
        <v>27.6</v>
      </c>
      <c r="G11" s="61">
        <v>6.6</v>
      </c>
      <c r="H11" s="61">
        <v>10</v>
      </c>
      <c r="I11" s="61">
        <v>6</v>
      </c>
      <c r="J11" s="61">
        <v>5</v>
      </c>
      <c r="K11" s="61">
        <v>18.5</v>
      </c>
      <c r="L11" s="61">
        <v>6</v>
      </c>
      <c r="M11" s="61">
        <v>4</v>
      </c>
      <c r="N11" s="61">
        <v>2</v>
      </c>
      <c r="O11" s="61">
        <v>4</v>
      </c>
      <c r="P11" s="61">
        <v>0</v>
      </c>
      <c r="Q11" s="61">
        <v>0</v>
      </c>
      <c r="R11" s="61">
        <v>2.5</v>
      </c>
      <c r="S11" s="61">
        <v>20</v>
      </c>
      <c r="T11" s="61">
        <v>10</v>
      </c>
      <c r="U11" s="61">
        <v>10</v>
      </c>
      <c r="V11" s="61">
        <v>29.5</v>
      </c>
      <c r="W11" s="61">
        <v>9.6999999999999993</v>
      </c>
      <c r="X11" s="61">
        <v>9.9</v>
      </c>
      <c r="Y11" s="61">
        <v>9.9</v>
      </c>
      <c r="Z11" s="2">
        <f t="shared" si="0"/>
        <v>1</v>
      </c>
      <c r="AA11" s="2">
        <f t="shared" si="1"/>
        <v>1</v>
      </c>
      <c r="AB11" s="2">
        <f t="shared" si="2"/>
        <v>1</v>
      </c>
      <c r="AC11" s="2">
        <f t="shared" si="3"/>
        <v>0.98333333333333339</v>
      </c>
      <c r="AD11" s="2">
        <f t="shared" si="4"/>
        <v>0.97</v>
      </c>
      <c r="AE11" s="2">
        <f t="shared" si="5"/>
        <v>0.99</v>
      </c>
      <c r="AF11" s="2">
        <f t="shared" si="6"/>
        <v>0.99</v>
      </c>
    </row>
    <row r="12" spans="1:32" s="2" customFormat="1" ht="47.25" x14ac:dyDescent="0.25">
      <c r="A12" s="3">
        <v>7</v>
      </c>
      <c r="B12" s="3" t="s">
        <v>1865</v>
      </c>
      <c r="C12" s="3" t="s">
        <v>1866</v>
      </c>
      <c r="D12" s="3">
        <v>8506006731</v>
      </c>
      <c r="E12" s="61">
        <v>105.6</v>
      </c>
      <c r="F12" s="61">
        <v>29.05</v>
      </c>
      <c r="G12" s="61">
        <v>8.0500000000000007</v>
      </c>
      <c r="H12" s="61">
        <v>10</v>
      </c>
      <c r="I12" s="61">
        <v>6</v>
      </c>
      <c r="J12" s="61">
        <v>5</v>
      </c>
      <c r="K12" s="61">
        <v>29</v>
      </c>
      <c r="L12" s="61">
        <v>6</v>
      </c>
      <c r="M12" s="61">
        <v>4</v>
      </c>
      <c r="N12" s="61">
        <v>4</v>
      </c>
      <c r="O12" s="61">
        <v>6</v>
      </c>
      <c r="P12" s="61">
        <v>5</v>
      </c>
      <c r="Q12" s="61">
        <v>2</v>
      </c>
      <c r="R12" s="61">
        <v>2</v>
      </c>
      <c r="S12" s="61">
        <v>20</v>
      </c>
      <c r="T12" s="61">
        <v>10</v>
      </c>
      <c r="U12" s="61">
        <v>10</v>
      </c>
      <c r="V12" s="61">
        <v>27.5</v>
      </c>
      <c r="W12" s="61">
        <v>7.5</v>
      </c>
      <c r="X12" s="61">
        <v>10</v>
      </c>
      <c r="Y12" s="61">
        <v>10</v>
      </c>
      <c r="Z12" s="2">
        <f t="shared" si="0"/>
        <v>1</v>
      </c>
      <c r="AA12" s="2">
        <f t="shared" si="1"/>
        <v>1</v>
      </c>
      <c r="AB12" s="2">
        <f t="shared" si="2"/>
        <v>1</v>
      </c>
      <c r="AC12" s="2">
        <f t="shared" si="3"/>
        <v>0.91666666666666663</v>
      </c>
      <c r="AD12" s="2">
        <f t="shared" si="4"/>
        <v>0.75</v>
      </c>
      <c r="AE12" s="2">
        <f t="shared" si="5"/>
        <v>1</v>
      </c>
      <c r="AF12" s="2">
        <f t="shared" si="6"/>
        <v>1</v>
      </c>
    </row>
    <row r="13" spans="1:32" s="2" customFormat="1" ht="47.25" x14ac:dyDescent="0.25">
      <c r="A13" s="3">
        <v>8</v>
      </c>
      <c r="B13" s="3" t="s">
        <v>1867</v>
      </c>
      <c r="C13" s="3" t="s">
        <v>1868</v>
      </c>
      <c r="D13" s="3">
        <v>8506006749</v>
      </c>
      <c r="E13" s="61">
        <v>96.9</v>
      </c>
      <c r="F13" s="61">
        <v>29.4</v>
      </c>
      <c r="G13" s="61">
        <v>8.4</v>
      </c>
      <c r="H13" s="61">
        <v>10</v>
      </c>
      <c r="I13" s="61">
        <v>6</v>
      </c>
      <c r="J13" s="61">
        <v>5</v>
      </c>
      <c r="K13" s="61">
        <v>17.5</v>
      </c>
      <c r="L13" s="61">
        <v>6</v>
      </c>
      <c r="M13" s="61">
        <v>4</v>
      </c>
      <c r="N13" s="61">
        <v>0</v>
      </c>
      <c r="O13" s="61">
        <v>2</v>
      </c>
      <c r="P13" s="61">
        <v>5</v>
      </c>
      <c r="Q13" s="61">
        <v>0</v>
      </c>
      <c r="R13" s="61">
        <v>0.5</v>
      </c>
      <c r="S13" s="61">
        <v>20</v>
      </c>
      <c r="T13" s="61">
        <v>10</v>
      </c>
      <c r="U13" s="61">
        <v>10</v>
      </c>
      <c r="V13" s="61">
        <v>30</v>
      </c>
      <c r="W13" s="61">
        <v>10</v>
      </c>
      <c r="X13" s="61">
        <v>10</v>
      </c>
      <c r="Y13" s="61">
        <v>10</v>
      </c>
      <c r="Z13" s="2">
        <f t="shared" si="0"/>
        <v>1</v>
      </c>
      <c r="AA13" s="2">
        <f t="shared" si="1"/>
        <v>1</v>
      </c>
      <c r="AB13" s="2">
        <f t="shared" si="2"/>
        <v>1</v>
      </c>
      <c r="AC13" s="2">
        <f t="shared" si="3"/>
        <v>1</v>
      </c>
      <c r="AD13" s="2">
        <f t="shared" si="4"/>
        <v>1</v>
      </c>
      <c r="AE13" s="2">
        <f t="shared" si="5"/>
        <v>1</v>
      </c>
      <c r="AF13" s="2">
        <f t="shared" si="6"/>
        <v>1</v>
      </c>
    </row>
    <row r="14" spans="1:32" s="16" customFormat="1" ht="78.75" x14ac:dyDescent="0.25">
      <c r="A14" s="3">
        <v>9</v>
      </c>
      <c r="B14" s="19" t="s">
        <v>1869</v>
      </c>
      <c r="C14" s="19" t="s">
        <v>1870</v>
      </c>
      <c r="D14" s="19" t="s">
        <v>1871</v>
      </c>
      <c r="E14" s="62">
        <v>81.83</v>
      </c>
      <c r="F14" s="62">
        <v>17.66</v>
      </c>
      <c r="G14" s="62">
        <v>6.16</v>
      </c>
      <c r="H14" s="62">
        <v>7</v>
      </c>
      <c r="I14" s="62">
        <v>4.5</v>
      </c>
      <c r="J14" s="62">
        <v>0</v>
      </c>
      <c r="K14" s="62">
        <v>14.55</v>
      </c>
      <c r="L14" s="62">
        <v>2</v>
      </c>
      <c r="M14" s="62">
        <v>2</v>
      </c>
      <c r="N14" s="62">
        <v>2</v>
      </c>
      <c r="O14" s="62">
        <v>0</v>
      </c>
      <c r="P14" s="62">
        <v>2.8000000000000003</v>
      </c>
      <c r="Q14" s="62">
        <v>1</v>
      </c>
      <c r="R14" s="62">
        <v>4.75</v>
      </c>
      <c r="S14" s="62">
        <v>20</v>
      </c>
      <c r="T14" s="62">
        <v>10</v>
      </c>
      <c r="U14" s="62">
        <v>10</v>
      </c>
      <c r="V14" s="62">
        <v>29.622641509433961</v>
      </c>
      <c r="W14" s="62">
        <v>9.8113207547169807</v>
      </c>
      <c r="X14" s="62">
        <v>10</v>
      </c>
      <c r="Y14" s="62">
        <v>9.8113207547169807</v>
      </c>
      <c r="Z14" s="2">
        <f t="shared" si="0"/>
        <v>1</v>
      </c>
      <c r="AA14" s="2">
        <f t="shared" si="1"/>
        <v>1</v>
      </c>
      <c r="AB14" s="2">
        <f t="shared" si="2"/>
        <v>1</v>
      </c>
      <c r="AC14" s="2">
        <f t="shared" si="3"/>
        <v>0.98742138364779874</v>
      </c>
      <c r="AD14" s="2">
        <f t="shared" si="4"/>
        <v>0.98113207547169812</v>
      </c>
      <c r="AE14" s="2">
        <f t="shared" si="5"/>
        <v>1</v>
      </c>
      <c r="AF14" s="2">
        <f t="shared" si="6"/>
        <v>0.98113207547169812</v>
      </c>
    </row>
    <row r="15" spans="1:32" s="16" customFormat="1" ht="94.5" x14ac:dyDescent="0.25">
      <c r="A15" s="3">
        <v>10</v>
      </c>
      <c r="B15" s="19" t="s">
        <v>1872</v>
      </c>
      <c r="C15" s="19" t="s">
        <v>1873</v>
      </c>
      <c r="D15" s="19" t="s">
        <v>1874</v>
      </c>
      <c r="E15" s="62">
        <v>53.25</v>
      </c>
      <c r="F15" s="62">
        <v>0.75</v>
      </c>
      <c r="G15" s="62">
        <v>0.75</v>
      </c>
      <c r="H15" s="62">
        <v>0</v>
      </c>
      <c r="I15" s="62">
        <v>0</v>
      </c>
      <c r="J15" s="62">
        <v>0</v>
      </c>
      <c r="K15" s="62">
        <v>7</v>
      </c>
      <c r="L15" s="62">
        <v>4.5</v>
      </c>
      <c r="M15" s="62">
        <v>2.5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18.5</v>
      </c>
      <c r="T15" s="62">
        <v>9</v>
      </c>
      <c r="U15" s="62">
        <v>9.5</v>
      </c>
      <c r="V15" s="62">
        <v>27</v>
      </c>
      <c r="W15" s="62">
        <v>9</v>
      </c>
      <c r="X15" s="62">
        <v>9</v>
      </c>
      <c r="Y15" s="62">
        <v>9</v>
      </c>
      <c r="Z15" s="2">
        <f t="shared" si="0"/>
        <v>0.92500000000000004</v>
      </c>
      <c r="AA15" s="2">
        <f t="shared" si="1"/>
        <v>0.9</v>
      </c>
      <c r="AB15" s="2">
        <f t="shared" si="2"/>
        <v>0.95</v>
      </c>
      <c r="AC15" s="2">
        <f t="shared" si="3"/>
        <v>0.9</v>
      </c>
      <c r="AD15" s="2">
        <f t="shared" si="4"/>
        <v>0.9</v>
      </c>
      <c r="AE15" s="2">
        <f t="shared" si="5"/>
        <v>0.9</v>
      </c>
      <c r="AF15" s="2">
        <f t="shared" si="6"/>
        <v>0.9</v>
      </c>
    </row>
    <row r="16" spans="1:32" s="16" customFormat="1" ht="78.75" x14ac:dyDescent="0.25">
      <c r="A16" s="3">
        <v>11</v>
      </c>
      <c r="B16" s="19" t="s">
        <v>1875</v>
      </c>
      <c r="C16" s="19" t="s">
        <v>1876</v>
      </c>
      <c r="D16" s="19" t="s">
        <v>1877</v>
      </c>
      <c r="E16" s="62">
        <v>93.8</v>
      </c>
      <c r="F16" s="62">
        <v>16.420000000000002</v>
      </c>
      <c r="G16" s="62">
        <v>4.92</v>
      </c>
      <c r="H16" s="62">
        <v>10</v>
      </c>
      <c r="I16" s="62">
        <v>1.5</v>
      </c>
      <c r="J16" s="62">
        <v>0</v>
      </c>
      <c r="K16" s="62">
        <v>28.95</v>
      </c>
      <c r="L16" s="62">
        <v>9.5</v>
      </c>
      <c r="M16" s="62">
        <v>6.5</v>
      </c>
      <c r="N16" s="62">
        <v>1</v>
      </c>
      <c r="O16" s="62">
        <v>0</v>
      </c>
      <c r="P16" s="62">
        <v>4.2</v>
      </c>
      <c r="Q16" s="62">
        <v>2</v>
      </c>
      <c r="R16" s="62">
        <v>5.75</v>
      </c>
      <c r="S16" s="62">
        <v>19.411764705882351</v>
      </c>
      <c r="T16" s="62">
        <v>9.8039215686274499</v>
      </c>
      <c r="U16" s="62">
        <v>9.6078431372549016</v>
      </c>
      <c r="V16" s="62">
        <v>29.019607843137251</v>
      </c>
      <c r="W16" s="62">
        <v>9.6078431372549016</v>
      </c>
      <c r="X16" s="62">
        <v>9.6078431372549016</v>
      </c>
      <c r="Y16" s="62">
        <v>9.8039215686274499</v>
      </c>
      <c r="Z16" s="2">
        <f t="shared" si="0"/>
        <v>0.97058823529411753</v>
      </c>
      <c r="AA16" s="2">
        <f t="shared" si="1"/>
        <v>0.98039215686274495</v>
      </c>
      <c r="AB16" s="2">
        <f t="shared" si="2"/>
        <v>0.96078431372549011</v>
      </c>
      <c r="AC16" s="2">
        <f t="shared" si="3"/>
        <v>0.96732026143790828</v>
      </c>
      <c r="AD16" s="2">
        <f t="shared" si="4"/>
        <v>0.96078431372549011</v>
      </c>
      <c r="AE16" s="2">
        <f t="shared" si="5"/>
        <v>0.96078431372549011</v>
      </c>
      <c r="AF16" s="2">
        <f t="shared" si="6"/>
        <v>0.98039215686274495</v>
      </c>
    </row>
    <row r="17" spans="1:32" s="16" customFormat="1" ht="94.5" x14ac:dyDescent="0.25">
      <c r="A17" s="3">
        <v>12</v>
      </c>
      <c r="B17" s="19" t="s">
        <v>1878</v>
      </c>
      <c r="C17" s="19" t="s">
        <v>1879</v>
      </c>
      <c r="D17" s="19" t="s">
        <v>1880</v>
      </c>
      <c r="E17" s="62">
        <v>85.39</v>
      </c>
      <c r="F17" s="62">
        <v>15.38</v>
      </c>
      <c r="G17" s="62">
        <v>5.88</v>
      </c>
      <c r="H17" s="62">
        <v>8</v>
      </c>
      <c r="I17" s="62">
        <v>1.5</v>
      </c>
      <c r="J17" s="62">
        <v>0</v>
      </c>
      <c r="K17" s="62">
        <v>22.35</v>
      </c>
      <c r="L17" s="62">
        <v>6.5</v>
      </c>
      <c r="M17" s="62">
        <v>6</v>
      </c>
      <c r="N17" s="62">
        <v>1</v>
      </c>
      <c r="O17" s="62">
        <v>0</v>
      </c>
      <c r="P17" s="62">
        <v>3.6</v>
      </c>
      <c r="Q17" s="62">
        <v>1</v>
      </c>
      <c r="R17" s="62">
        <v>4.25</v>
      </c>
      <c r="S17" s="62">
        <v>19.574468085106382</v>
      </c>
      <c r="T17" s="62">
        <v>9.787234042553191</v>
      </c>
      <c r="U17" s="62">
        <v>9.787234042553191</v>
      </c>
      <c r="V17" s="62">
        <v>28.085106382978722</v>
      </c>
      <c r="W17" s="62">
        <v>8.2978723404255312</v>
      </c>
      <c r="X17" s="62">
        <v>10</v>
      </c>
      <c r="Y17" s="62">
        <v>9.787234042553191</v>
      </c>
      <c r="Z17" s="2">
        <f t="shared" si="0"/>
        <v>0.97872340425531912</v>
      </c>
      <c r="AA17" s="2">
        <f t="shared" si="1"/>
        <v>0.97872340425531912</v>
      </c>
      <c r="AB17" s="2">
        <f t="shared" si="2"/>
        <v>0.97872340425531912</v>
      </c>
      <c r="AC17" s="2">
        <f t="shared" si="3"/>
        <v>0.93617021276595747</v>
      </c>
      <c r="AD17" s="2">
        <f t="shared" si="4"/>
        <v>0.82978723404255317</v>
      </c>
      <c r="AE17" s="2">
        <f t="shared" si="5"/>
        <v>1</v>
      </c>
      <c r="AF17" s="2">
        <f t="shared" si="6"/>
        <v>0.97872340425531912</v>
      </c>
    </row>
    <row r="18" spans="1:32" s="16" customFormat="1" ht="78.75" x14ac:dyDescent="0.25">
      <c r="A18" s="3">
        <v>13</v>
      </c>
      <c r="B18" s="19" t="s">
        <v>1881</v>
      </c>
      <c r="C18" s="19" t="s">
        <v>1882</v>
      </c>
      <c r="D18" s="19" t="s">
        <v>1883</v>
      </c>
      <c r="E18" s="62">
        <v>85.19</v>
      </c>
      <c r="F18" s="62">
        <v>15.52</v>
      </c>
      <c r="G18" s="62">
        <v>5.0199999999999996</v>
      </c>
      <c r="H18" s="62">
        <v>9</v>
      </c>
      <c r="I18" s="62">
        <v>1.5</v>
      </c>
      <c r="J18" s="62">
        <v>0</v>
      </c>
      <c r="K18" s="62">
        <v>21.15</v>
      </c>
      <c r="L18" s="62">
        <v>5</v>
      </c>
      <c r="M18" s="62">
        <v>5.5</v>
      </c>
      <c r="N18" s="62">
        <v>2</v>
      </c>
      <c r="O18" s="62">
        <v>0</v>
      </c>
      <c r="P18" s="62">
        <v>3.4</v>
      </c>
      <c r="Q18" s="62">
        <v>1</v>
      </c>
      <c r="R18" s="62">
        <v>4.25</v>
      </c>
      <c r="S18" s="62">
        <v>19.444444444444443</v>
      </c>
      <c r="T18" s="62">
        <v>9.6296296296296298</v>
      </c>
      <c r="U18" s="62">
        <v>9.8148148148148149</v>
      </c>
      <c r="V18" s="62">
        <v>29.074074074074076</v>
      </c>
      <c r="W18" s="62">
        <v>9.0740740740740744</v>
      </c>
      <c r="X18" s="62">
        <v>10</v>
      </c>
      <c r="Y18" s="62">
        <v>10</v>
      </c>
      <c r="Z18" s="2">
        <f t="shared" si="0"/>
        <v>0.97222222222222232</v>
      </c>
      <c r="AA18" s="2">
        <f t="shared" si="1"/>
        <v>0.96296296296296302</v>
      </c>
      <c r="AB18" s="2">
        <f t="shared" si="2"/>
        <v>0.98148148148148151</v>
      </c>
      <c r="AC18" s="2">
        <f t="shared" si="3"/>
        <v>0.96913580246913578</v>
      </c>
      <c r="AD18" s="2">
        <f t="shared" si="4"/>
        <v>0.90740740740740744</v>
      </c>
      <c r="AE18" s="2">
        <f t="shared" si="5"/>
        <v>1</v>
      </c>
      <c r="AF18" s="2">
        <f t="shared" si="6"/>
        <v>1</v>
      </c>
    </row>
    <row r="19" spans="1:32" s="16" customFormat="1" ht="63" x14ac:dyDescent="0.25">
      <c r="A19" s="3">
        <v>14</v>
      </c>
      <c r="B19" s="19" t="s">
        <v>1884</v>
      </c>
      <c r="C19" s="19" t="s">
        <v>1885</v>
      </c>
      <c r="D19" s="19" t="s">
        <v>1886</v>
      </c>
      <c r="E19" s="62">
        <v>75.67</v>
      </c>
      <c r="F19" s="62">
        <v>10.97</v>
      </c>
      <c r="G19" s="62">
        <v>4.4700000000000006</v>
      </c>
      <c r="H19" s="62">
        <v>4</v>
      </c>
      <c r="I19" s="62">
        <v>2.5</v>
      </c>
      <c r="J19" s="62">
        <v>0</v>
      </c>
      <c r="K19" s="62">
        <v>19.25</v>
      </c>
      <c r="L19" s="62">
        <v>0.5</v>
      </c>
      <c r="M19" s="62">
        <v>5.5</v>
      </c>
      <c r="N19" s="62">
        <v>1</v>
      </c>
      <c r="O19" s="62">
        <v>0</v>
      </c>
      <c r="P19" s="62">
        <v>4.0000000000000009</v>
      </c>
      <c r="Q19" s="62">
        <v>3</v>
      </c>
      <c r="R19" s="62">
        <v>5.25</v>
      </c>
      <c r="S19" s="62">
        <v>17.920792079207921</v>
      </c>
      <c r="T19" s="62">
        <v>8.8118811881188126</v>
      </c>
      <c r="U19" s="62">
        <v>9.1089108910891099</v>
      </c>
      <c r="V19" s="62">
        <v>27.524752475247528</v>
      </c>
      <c r="W19" s="62">
        <v>8.8118811881188126</v>
      </c>
      <c r="X19" s="62">
        <v>9.3069306930693081</v>
      </c>
      <c r="Y19" s="62">
        <v>9.4059405940594054</v>
      </c>
      <c r="Z19" s="2">
        <f t="shared" si="0"/>
        <v>0.89603960396039617</v>
      </c>
      <c r="AA19" s="2">
        <f t="shared" si="1"/>
        <v>0.8811881188118813</v>
      </c>
      <c r="AB19" s="2">
        <f t="shared" si="2"/>
        <v>0.91089108910891103</v>
      </c>
      <c r="AC19" s="2">
        <f t="shared" si="3"/>
        <v>0.9174917491749176</v>
      </c>
      <c r="AD19" s="2">
        <f t="shared" si="4"/>
        <v>0.8811881188118813</v>
      </c>
      <c r="AE19" s="2">
        <f t="shared" si="5"/>
        <v>0.93069306930693085</v>
      </c>
      <c r="AF19" s="2">
        <f t="shared" si="6"/>
        <v>0.94059405940594054</v>
      </c>
    </row>
    <row r="20" spans="1:32" s="16" customFormat="1" ht="78.75" x14ac:dyDescent="0.25">
      <c r="A20" s="3">
        <v>15</v>
      </c>
      <c r="B20" s="19" t="s">
        <v>1887</v>
      </c>
      <c r="C20" s="19" t="s">
        <v>1888</v>
      </c>
      <c r="D20" s="19" t="s">
        <v>1889</v>
      </c>
      <c r="E20" s="62">
        <v>88.63</v>
      </c>
      <c r="F20" s="62">
        <v>15.35</v>
      </c>
      <c r="G20" s="62">
        <v>3.35</v>
      </c>
      <c r="H20" s="62">
        <v>9.5</v>
      </c>
      <c r="I20" s="62">
        <v>2.5</v>
      </c>
      <c r="J20" s="62">
        <v>0</v>
      </c>
      <c r="K20" s="62">
        <v>26.65</v>
      </c>
      <c r="L20" s="62">
        <v>8</v>
      </c>
      <c r="M20" s="62">
        <v>6</v>
      </c>
      <c r="N20" s="62">
        <v>1</v>
      </c>
      <c r="O20" s="62">
        <v>0</v>
      </c>
      <c r="P20" s="62">
        <v>3.4</v>
      </c>
      <c r="Q20" s="62">
        <v>2</v>
      </c>
      <c r="R20" s="62">
        <v>6.25</v>
      </c>
      <c r="S20" s="62">
        <v>18.877551020408163</v>
      </c>
      <c r="T20" s="62">
        <v>9.2857142857142865</v>
      </c>
      <c r="U20" s="62">
        <v>9.591836734693878</v>
      </c>
      <c r="V20" s="62">
        <v>27.755102040816325</v>
      </c>
      <c r="W20" s="62">
        <v>8.4693877551020407</v>
      </c>
      <c r="X20" s="62">
        <v>9.591836734693878</v>
      </c>
      <c r="Y20" s="62">
        <v>9.6938775510204085</v>
      </c>
      <c r="Z20" s="2">
        <f t="shared" si="0"/>
        <v>0.94387755102040827</v>
      </c>
      <c r="AA20" s="2">
        <f t="shared" si="1"/>
        <v>0.9285714285714286</v>
      </c>
      <c r="AB20" s="2">
        <f t="shared" si="2"/>
        <v>0.95918367346938782</v>
      </c>
      <c r="AC20" s="2">
        <f t="shared" si="3"/>
        <v>0.92517006802721102</v>
      </c>
      <c r="AD20" s="2">
        <f t="shared" si="4"/>
        <v>0.84693877551020402</v>
      </c>
      <c r="AE20" s="2">
        <f t="shared" si="5"/>
        <v>0.95918367346938782</v>
      </c>
      <c r="AF20" s="2">
        <f t="shared" si="6"/>
        <v>0.96938775510204089</v>
      </c>
    </row>
    <row r="21" spans="1:32" s="16" customFormat="1" ht="78.75" x14ac:dyDescent="0.25">
      <c r="A21" s="3">
        <v>16</v>
      </c>
      <c r="B21" s="19" t="s">
        <v>1890</v>
      </c>
      <c r="C21" s="19" t="s">
        <v>1891</v>
      </c>
      <c r="D21" s="19" t="s">
        <v>1892</v>
      </c>
      <c r="E21" s="62">
        <v>69.73</v>
      </c>
      <c r="F21" s="62">
        <v>14.94</v>
      </c>
      <c r="G21" s="62">
        <v>5.4399999999999995</v>
      </c>
      <c r="H21" s="62">
        <v>7</v>
      </c>
      <c r="I21" s="62">
        <v>2.5</v>
      </c>
      <c r="J21" s="62">
        <v>0</v>
      </c>
      <c r="K21" s="62">
        <v>5</v>
      </c>
      <c r="L21" s="62">
        <v>0</v>
      </c>
      <c r="M21" s="62">
        <v>5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20</v>
      </c>
      <c r="T21" s="62">
        <v>10</v>
      </c>
      <c r="U21" s="62">
        <v>10</v>
      </c>
      <c r="V21" s="62">
        <v>29.787234042553191</v>
      </c>
      <c r="W21" s="62">
        <v>9.787234042553191</v>
      </c>
      <c r="X21" s="62">
        <v>10</v>
      </c>
      <c r="Y21" s="62">
        <v>10</v>
      </c>
      <c r="Z21" s="2">
        <f t="shared" si="0"/>
        <v>1</v>
      </c>
      <c r="AA21" s="2">
        <f t="shared" si="1"/>
        <v>1</v>
      </c>
      <c r="AB21" s="2">
        <f t="shared" si="2"/>
        <v>1</v>
      </c>
      <c r="AC21" s="2">
        <f t="shared" si="3"/>
        <v>0.99290780141843971</v>
      </c>
      <c r="AD21" s="2">
        <f t="shared" si="4"/>
        <v>0.97872340425531912</v>
      </c>
      <c r="AE21" s="2">
        <f t="shared" si="5"/>
        <v>1</v>
      </c>
      <c r="AF21" s="2">
        <f t="shared" si="6"/>
        <v>1</v>
      </c>
    </row>
    <row r="22" spans="1:32" s="16" customFormat="1" ht="78.75" x14ac:dyDescent="0.25">
      <c r="A22" s="3">
        <v>17</v>
      </c>
      <c r="B22" s="19" t="s">
        <v>1893</v>
      </c>
      <c r="C22" s="19" t="s">
        <v>1894</v>
      </c>
      <c r="D22" s="19" t="s">
        <v>1895</v>
      </c>
      <c r="E22" s="62">
        <v>83.3</v>
      </c>
      <c r="F22" s="62">
        <v>17.309999999999999</v>
      </c>
      <c r="G22" s="62">
        <v>6.81</v>
      </c>
      <c r="H22" s="62">
        <v>8</v>
      </c>
      <c r="I22" s="62">
        <v>2.5</v>
      </c>
      <c r="J22" s="62">
        <v>0</v>
      </c>
      <c r="K22" s="62">
        <v>16.149999999999999</v>
      </c>
      <c r="L22" s="62">
        <v>3.5</v>
      </c>
      <c r="M22" s="62">
        <v>4</v>
      </c>
      <c r="N22" s="62">
        <v>1</v>
      </c>
      <c r="O22" s="62">
        <v>0</v>
      </c>
      <c r="P22" s="62">
        <v>2.4000000000000004</v>
      </c>
      <c r="Q22" s="62">
        <v>0</v>
      </c>
      <c r="R22" s="62">
        <v>5.25</v>
      </c>
      <c r="S22" s="62">
        <v>19.83606557377049</v>
      </c>
      <c r="T22" s="62">
        <v>9.8360655737704921</v>
      </c>
      <c r="U22" s="62">
        <v>10</v>
      </c>
      <c r="V22" s="62">
        <v>30</v>
      </c>
      <c r="W22" s="62">
        <v>10</v>
      </c>
      <c r="X22" s="62">
        <v>10</v>
      </c>
      <c r="Y22" s="62">
        <v>10</v>
      </c>
      <c r="Z22" s="2">
        <f t="shared" si="0"/>
        <v>0.99180327868852458</v>
      </c>
      <c r="AA22" s="2">
        <f t="shared" si="1"/>
        <v>0.98360655737704916</v>
      </c>
      <c r="AB22" s="2">
        <f t="shared" si="2"/>
        <v>1</v>
      </c>
      <c r="AC22" s="2">
        <f t="shared" si="3"/>
        <v>1</v>
      </c>
      <c r="AD22" s="2">
        <f t="shared" si="4"/>
        <v>1</v>
      </c>
      <c r="AE22" s="2">
        <f t="shared" si="5"/>
        <v>1</v>
      </c>
      <c r="AF22" s="2">
        <f t="shared" si="6"/>
        <v>1</v>
      </c>
    </row>
    <row r="23" spans="1:32" s="16" customFormat="1" ht="78.75" x14ac:dyDescent="0.25">
      <c r="A23" s="3">
        <v>18</v>
      </c>
      <c r="B23" s="19" t="s">
        <v>1896</v>
      </c>
      <c r="C23" s="19" t="s">
        <v>1897</v>
      </c>
      <c r="D23" s="19" t="s">
        <v>1898</v>
      </c>
      <c r="E23" s="62">
        <v>98.53</v>
      </c>
      <c r="F23" s="62">
        <v>20.91</v>
      </c>
      <c r="G23" s="62">
        <v>6.41</v>
      </c>
      <c r="H23" s="62">
        <v>10</v>
      </c>
      <c r="I23" s="62">
        <v>4.5</v>
      </c>
      <c r="J23" s="62">
        <v>0</v>
      </c>
      <c r="K23" s="62">
        <v>30.65</v>
      </c>
      <c r="L23" s="62">
        <v>5.5</v>
      </c>
      <c r="M23" s="62">
        <v>6</v>
      </c>
      <c r="N23" s="62">
        <v>3</v>
      </c>
      <c r="O23" s="62">
        <v>0</v>
      </c>
      <c r="P23" s="62">
        <v>7.9</v>
      </c>
      <c r="Q23" s="62">
        <v>3</v>
      </c>
      <c r="R23" s="62">
        <v>5.25</v>
      </c>
      <c r="S23" s="62">
        <v>18.810240963855421</v>
      </c>
      <c r="T23" s="62">
        <v>9.3825301204819276</v>
      </c>
      <c r="U23" s="62">
        <v>9.4277108433734931</v>
      </c>
      <c r="V23" s="62">
        <v>28.162650602409638</v>
      </c>
      <c r="W23" s="62">
        <v>9.3072289156626518</v>
      </c>
      <c r="X23" s="62">
        <v>9.4728915662650603</v>
      </c>
      <c r="Y23" s="62">
        <v>9.3825301204819276</v>
      </c>
      <c r="Z23" s="2">
        <f t="shared" si="0"/>
        <v>0.94051204819277112</v>
      </c>
      <c r="AA23" s="2">
        <f t="shared" si="1"/>
        <v>0.93825301204819278</v>
      </c>
      <c r="AB23" s="2">
        <f t="shared" si="2"/>
        <v>0.94277108433734935</v>
      </c>
      <c r="AC23" s="2">
        <f t="shared" si="3"/>
        <v>0.9387550200803213</v>
      </c>
      <c r="AD23" s="2">
        <f t="shared" si="4"/>
        <v>0.9307228915662652</v>
      </c>
      <c r="AE23" s="2">
        <f t="shared" si="5"/>
        <v>0.94728915662650603</v>
      </c>
      <c r="AF23" s="2">
        <f t="shared" si="6"/>
        <v>0.93825301204819278</v>
      </c>
    </row>
    <row r="24" spans="1:32" s="16" customFormat="1" ht="94.5" x14ac:dyDescent="0.25">
      <c r="A24" s="3">
        <v>19</v>
      </c>
      <c r="B24" s="19" t="s">
        <v>1899</v>
      </c>
      <c r="C24" s="19" t="s">
        <v>1900</v>
      </c>
      <c r="D24" s="19" t="s">
        <v>1901</v>
      </c>
      <c r="E24" s="62">
        <v>98.05</v>
      </c>
      <c r="F24" s="62">
        <v>18.66</v>
      </c>
      <c r="G24" s="62">
        <v>5.6599999999999993</v>
      </c>
      <c r="H24" s="62">
        <v>7</v>
      </c>
      <c r="I24" s="62">
        <v>6</v>
      </c>
      <c r="J24" s="62">
        <v>0</v>
      </c>
      <c r="K24" s="62">
        <v>30.3</v>
      </c>
      <c r="L24" s="62">
        <v>4</v>
      </c>
      <c r="M24" s="62">
        <v>6.5</v>
      </c>
      <c r="N24" s="62">
        <v>2</v>
      </c>
      <c r="O24" s="62">
        <v>0</v>
      </c>
      <c r="P24" s="62">
        <v>5.8</v>
      </c>
      <c r="Q24" s="62">
        <v>7</v>
      </c>
      <c r="R24" s="62">
        <v>5</v>
      </c>
      <c r="S24" s="62">
        <v>19.551282051282051</v>
      </c>
      <c r="T24" s="62">
        <v>9.7435897435897427</v>
      </c>
      <c r="U24" s="62">
        <v>9.8076923076923066</v>
      </c>
      <c r="V24" s="62">
        <v>29.535256410256409</v>
      </c>
      <c r="W24" s="62">
        <v>9.8557692307692317</v>
      </c>
      <c r="X24" s="62">
        <v>9.8397435897435894</v>
      </c>
      <c r="Y24" s="62">
        <v>9.8397435897435894</v>
      </c>
      <c r="Z24" s="2">
        <f t="shared" si="0"/>
        <v>0.97756410256410242</v>
      </c>
      <c r="AA24" s="2">
        <f t="shared" si="1"/>
        <v>0.97435897435897423</v>
      </c>
      <c r="AB24" s="2">
        <f t="shared" si="2"/>
        <v>0.98076923076923062</v>
      </c>
      <c r="AC24" s="2">
        <f t="shared" si="3"/>
        <v>0.98450854700854695</v>
      </c>
      <c r="AD24" s="2">
        <f t="shared" si="4"/>
        <v>0.98557692307692313</v>
      </c>
      <c r="AE24" s="2">
        <f t="shared" si="5"/>
        <v>0.98397435897435892</v>
      </c>
      <c r="AF24" s="2">
        <f t="shared" si="6"/>
        <v>0.98397435897435892</v>
      </c>
    </row>
    <row r="25" spans="1:32" s="2" customFormat="1" ht="47.25" x14ac:dyDescent="0.25">
      <c r="A25" s="3">
        <v>20</v>
      </c>
      <c r="B25" s="3" t="s">
        <v>1902</v>
      </c>
      <c r="C25" s="3" t="s">
        <v>1903</v>
      </c>
      <c r="D25" s="3">
        <v>3849051000</v>
      </c>
      <c r="E25" s="61">
        <v>100.55000000000001</v>
      </c>
      <c r="F25" s="61">
        <v>26.95</v>
      </c>
      <c r="G25" s="61">
        <v>6.95</v>
      </c>
      <c r="H25" s="61">
        <v>9</v>
      </c>
      <c r="I25" s="61">
        <v>6</v>
      </c>
      <c r="J25" s="61">
        <v>5</v>
      </c>
      <c r="K25" s="61">
        <v>24</v>
      </c>
      <c r="L25" s="61">
        <v>7</v>
      </c>
      <c r="M25" s="61">
        <v>5</v>
      </c>
      <c r="N25" s="61">
        <v>4</v>
      </c>
      <c r="O25" s="61">
        <v>2</v>
      </c>
      <c r="P25" s="61">
        <v>2.5</v>
      </c>
      <c r="Q25" s="61">
        <v>2</v>
      </c>
      <c r="R25" s="61">
        <v>1.5</v>
      </c>
      <c r="S25" s="61">
        <v>20</v>
      </c>
      <c r="T25" s="61">
        <v>10</v>
      </c>
      <c r="U25" s="61">
        <v>10</v>
      </c>
      <c r="V25" s="61">
        <v>29.6</v>
      </c>
      <c r="W25" s="61">
        <v>9.6999999999999993</v>
      </c>
      <c r="X25" s="61">
        <v>9.9</v>
      </c>
      <c r="Y25" s="61">
        <v>10</v>
      </c>
      <c r="Z25" s="2">
        <f t="shared" si="0"/>
        <v>1</v>
      </c>
      <c r="AA25" s="2">
        <f t="shared" si="1"/>
        <v>1</v>
      </c>
      <c r="AB25" s="2">
        <f t="shared" si="2"/>
        <v>1</v>
      </c>
      <c r="AC25" s="2">
        <f t="shared" si="3"/>
        <v>0.98666666666666669</v>
      </c>
      <c r="AD25" s="2">
        <f t="shared" si="4"/>
        <v>0.97</v>
      </c>
      <c r="AE25" s="2">
        <f t="shared" si="5"/>
        <v>0.99</v>
      </c>
      <c r="AF25" s="2">
        <f t="shared" si="6"/>
        <v>1</v>
      </c>
    </row>
    <row r="26" spans="1:32" s="2" customFormat="1" ht="47.25" x14ac:dyDescent="0.25">
      <c r="A26" s="3">
        <v>21</v>
      </c>
      <c r="B26" s="3" t="s">
        <v>1904</v>
      </c>
      <c r="C26" s="3" t="s">
        <v>1905</v>
      </c>
      <c r="D26" s="3">
        <v>8506006322</v>
      </c>
      <c r="E26" s="61">
        <v>105.95</v>
      </c>
      <c r="F26" s="61">
        <v>27.95</v>
      </c>
      <c r="G26" s="61">
        <v>7.95</v>
      </c>
      <c r="H26" s="61">
        <v>9</v>
      </c>
      <c r="I26" s="61">
        <v>6</v>
      </c>
      <c r="J26" s="61">
        <v>5</v>
      </c>
      <c r="K26" s="61">
        <v>29</v>
      </c>
      <c r="L26" s="61">
        <v>5</v>
      </c>
      <c r="M26" s="61">
        <v>9</v>
      </c>
      <c r="N26" s="61">
        <v>4</v>
      </c>
      <c r="O26" s="61">
        <v>4</v>
      </c>
      <c r="P26" s="61">
        <v>5</v>
      </c>
      <c r="Q26" s="61">
        <v>2</v>
      </c>
      <c r="R26" s="61">
        <v>0</v>
      </c>
      <c r="S26" s="61">
        <v>20</v>
      </c>
      <c r="T26" s="61">
        <v>10</v>
      </c>
      <c r="U26" s="61">
        <v>10</v>
      </c>
      <c r="V26" s="61">
        <v>29</v>
      </c>
      <c r="W26" s="61">
        <v>9.3000000000000007</v>
      </c>
      <c r="X26" s="61">
        <v>9.8000000000000007</v>
      </c>
      <c r="Y26" s="61">
        <v>9.9</v>
      </c>
      <c r="Z26" s="2">
        <f t="shared" si="0"/>
        <v>1</v>
      </c>
      <c r="AA26" s="2">
        <f t="shared" si="1"/>
        <v>1</v>
      </c>
      <c r="AB26" s="2">
        <f t="shared" si="2"/>
        <v>1</v>
      </c>
      <c r="AC26" s="2">
        <f t="shared" si="3"/>
        <v>0.96666666666666679</v>
      </c>
      <c r="AD26" s="2">
        <f t="shared" si="4"/>
        <v>0.93</v>
      </c>
      <c r="AE26" s="2">
        <f t="shared" si="5"/>
        <v>0.98000000000000009</v>
      </c>
      <c r="AF26" s="2">
        <f t="shared" si="6"/>
        <v>0.99</v>
      </c>
    </row>
    <row r="27" spans="1:32" s="2" customFormat="1" ht="47.25" x14ac:dyDescent="0.25">
      <c r="A27" s="3">
        <v>22</v>
      </c>
      <c r="B27" s="3" t="s">
        <v>1906</v>
      </c>
      <c r="C27" s="3" t="s">
        <v>1907</v>
      </c>
      <c r="D27" s="3">
        <v>8506006788</v>
      </c>
      <c r="E27" s="61">
        <v>84.5</v>
      </c>
      <c r="F27" s="61">
        <v>25.2</v>
      </c>
      <c r="G27" s="61">
        <v>5.2</v>
      </c>
      <c r="H27" s="61">
        <v>9</v>
      </c>
      <c r="I27" s="61">
        <v>6</v>
      </c>
      <c r="J27" s="61">
        <v>5</v>
      </c>
      <c r="K27" s="61">
        <v>13</v>
      </c>
      <c r="L27" s="61">
        <v>0</v>
      </c>
      <c r="M27" s="61">
        <v>6</v>
      </c>
      <c r="N27" s="61">
        <v>0</v>
      </c>
      <c r="O27" s="61">
        <v>2</v>
      </c>
      <c r="P27" s="61">
        <v>5</v>
      </c>
      <c r="Q27" s="61">
        <v>0</v>
      </c>
      <c r="R27" s="61">
        <v>0</v>
      </c>
      <c r="S27" s="61">
        <v>19</v>
      </c>
      <c r="T27" s="61">
        <v>9.5</v>
      </c>
      <c r="U27" s="61">
        <v>9.5</v>
      </c>
      <c r="V27" s="61">
        <v>27.3</v>
      </c>
      <c r="W27" s="61">
        <v>8.9</v>
      </c>
      <c r="X27" s="61">
        <v>8.9</v>
      </c>
      <c r="Y27" s="61">
        <v>9.5</v>
      </c>
      <c r="Z27" s="2">
        <f t="shared" si="0"/>
        <v>0.95</v>
      </c>
      <c r="AA27" s="2">
        <f t="shared" si="1"/>
        <v>0.95</v>
      </c>
      <c r="AB27" s="2">
        <f t="shared" si="2"/>
        <v>0.95</v>
      </c>
      <c r="AC27" s="2">
        <f t="shared" si="3"/>
        <v>0.91</v>
      </c>
      <c r="AD27" s="2">
        <f t="shared" si="4"/>
        <v>0.89</v>
      </c>
      <c r="AE27" s="2">
        <f t="shared" si="5"/>
        <v>0.89</v>
      </c>
      <c r="AF27" s="2">
        <f t="shared" si="6"/>
        <v>0.95</v>
      </c>
    </row>
    <row r="28" spans="1:32" s="2" customFormat="1" ht="47.25" x14ac:dyDescent="0.25">
      <c r="A28" s="3">
        <v>23</v>
      </c>
      <c r="B28" s="3" t="s">
        <v>1908</v>
      </c>
      <c r="C28" s="3" t="s">
        <v>1909</v>
      </c>
      <c r="D28" s="3">
        <v>8506006989</v>
      </c>
      <c r="E28" s="61">
        <v>88.95</v>
      </c>
      <c r="F28" s="61">
        <v>27.85</v>
      </c>
      <c r="G28" s="61">
        <v>6.85</v>
      </c>
      <c r="H28" s="61">
        <v>10</v>
      </c>
      <c r="I28" s="61">
        <v>6</v>
      </c>
      <c r="J28" s="61">
        <v>5</v>
      </c>
      <c r="K28" s="61">
        <v>13.5</v>
      </c>
      <c r="L28" s="61">
        <v>2</v>
      </c>
      <c r="M28" s="61">
        <v>5</v>
      </c>
      <c r="N28" s="61">
        <v>0</v>
      </c>
      <c r="O28" s="61">
        <v>4</v>
      </c>
      <c r="P28" s="61">
        <v>2.5</v>
      </c>
      <c r="Q28" s="61">
        <v>0</v>
      </c>
      <c r="R28" s="61">
        <v>0</v>
      </c>
      <c r="S28" s="61">
        <v>20</v>
      </c>
      <c r="T28" s="61">
        <v>10</v>
      </c>
      <c r="U28" s="61">
        <v>10</v>
      </c>
      <c r="V28" s="61">
        <v>27.6</v>
      </c>
      <c r="W28" s="61">
        <v>8.8000000000000007</v>
      </c>
      <c r="X28" s="61">
        <v>9.1999999999999993</v>
      </c>
      <c r="Y28" s="61">
        <v>9.6</v>
      </c>
      <c r="Z28" s="2">
        <f t="shared" si="0"/>
        <v>1</v>
      </c>
      <c r="AA28" s="2">
        <f t="shared" si="1"/>
        <v>1</v>
      </c>
      <c r="AB28" s="2">
        <f t="shared" si="2"/>
        <v>1</v>
      </c>
      <c r="AC28" s="2">
        <f t="shared" si="3"/>
        <v>0.91999999999999993</v>
      </c>
      <c r="AD28" s="2">
        <f t="shared" si="4"/>
        <v>0.88000000000000012</v>
      </c>
      <c r="AE28" s="2">
        <f t="shared" si="5"/>
        <v>0.91999999999999993</v>
      </c>
      <c r="AF28" s="2">
        <f t="shared" si="6"/>
        <v>0.96</v>
      </c>
    </row>
    <row r="29" spans="1:32" s="2" customFormat="1" ht="47.25" x14ac:dyDescent="0.25">
      <c r="A29" s="3">
        <v>24</v>
      </c>
      <c r="B29" s="3" t="s">
        <v>1910</v>
      </c>
      <c r="C29" s="3" t="s">
        <v>1911</v>
      </c>
      <c r="D29" s="3">
        <v>8506006386</v>
      </c>
      <c r="E29" s="61">
        <v>94.25</v>
      </c>
      <c r="F29" s="61">
        <v>29.95</v>
      </c>
      <c r="G29" s="61">
        <v>6.95</v>
      </c>
      <c r="H29" s="61">
        <v>10</v>
      </c>
      <c r="I29" s="61">
        <v>8</v>
      </c>
      <c r="J29" s="61">
        <v>5</v>
      </c>
      <c r="K29" s="61">
        <v>17</v>
      </c>
      <c r="L29" s="61">
        <v>7</v>
      </c>
      <c r="M29" s="61">
        <v>2</v>
      </c>
      <c r="N29" s="61">
        <v>2</v>
      </c>
      <c r="O29" s="61">
        <v>2</v>
      </c>
      <c r="P29" s="61">
        <v>2.5</v>
      </c>
      <c r="Q29" s="61">
        <v>0</v>
      </c>
      <c r="R29" s="61">
        <v>1.5</v>
      </c>
      <c r="S29" s="61">
        <v>19.399999999999999</v>
      </c>
      <c r="T29" s="61">
        <v>10</v>
      </c>
      <c r="U29" s="61">
        <v>9.4</v>
      </c>
      <c r="V29" s="61">
        <v>27.9</v>
      </c>
      <c r="W29" s="61">
        <v>9.4</v>
      </c>
      <c r="X29" s="61">
        <v>9.1</v>
      </c>
      <c r="Y29" s="61">
        <v>9.4</v>
      </c>
      <c r="Z29" s="2">
        <f t="shared" si="0"/>
        <v>0.97</v>
      </c>
      <c r="AA29" s="2">
        <f t="shared" si="1"/>
        <v>1</v>
      </c>
      <c r="AB29" s="2">
        <f t="shared" si="2"/>
        <v>0.94000000000000006</v>
      </c>
      <c r="AC29" s="2">
        <f t="shared" si="3"/>
        <v>0.93</v>
      </c>
      <c r="AD29" s="2">
        <f t="shared" si="4"/>
        <v>0.94000000000000006</v>
      </c>
      <c r="AE29" s="2">
        <f t="shared" si="5"/>
        <v>0.90999999999999992</v>
      </c>
      <c r="AF29" s="2">
        <f t="shared" si="6"/>
        <v>0.94000000000000006</v>
      </c>
    </row>
    <row r="30" spans="1:32" s="2" customFormat="1" ht="47.25" x14ac:dyDescent="0.25">
      <c r="A30" s="3">
        <v>25</v>
      </c>
      <c r="B30" s="3" t="s">
        <v>1912</v>
      </c>
      <c r="C30" s="3" t="s">
        <v>1913</v>
      </c>
      <c r="D30" s="3">
        <v>8506006361</v>
      </c>
      <c r="E30" s="61">
        <v>99.300000000000011</v>
      </c>
      <c r="F30" s="61">
        <v>30.2</v>
      </c>
      <c r="G30" s="61">
        <v>8.1999999999999993</v>
      </c>
      <c r="H30" s="61">
        <v>9</v>
      </c>
      <c r="I30" s="61">
        <v>8</v>
      </c>
      <c r="J30" s="61">
        <v>5</v>
      </c>
      <c r="K30" s="61">
        <v>19.5</v>
      </c>
      <c r="L30" s="61">
        <v>6</v>
      </c>
      <c r="M30" s="61">
        <v>7</v>
      </c>
      <c r="N30" s="61">
        <v>2</v>
      </c>
      <c r="O30" s="61">
        <v>2</v>
      </c>
      <c r="P30" s="61">
        <v>2.5</v>
      </c>
      <c r="Q30" s="61">
        <v>0</v>
      </c>
      <c r="R30" s="61">
        <v>0</v>
      </c>
      <c r="S30" s="61">
        <v>20</v>
      </c>
      <c r="T30" s="61">
        <v>10</v>
      </c>
      <c r="U30" s="61">
        <v>10</v>
      </c>
      <c r="V30" s="61">
        <v>29.6</v>
      </c>
      <c r="W30" s="61">
        <v>9.8000000000000007</v>
      </c>
      <c r="X30" s="61">
        <v>9.9</v>
      </c>
      <c r="Y30" s="61">
        <v>9.9</v>
      </c>
      <c r="Z30" s="2">
        <f t="shared" si="0"/>
        <v>1</v>
      </c>
      <c r="AA30" s="2">
        <f t="shared" si="1"/>
        <v>1</v>
      </c>
      <c r="AB30" s="2">
        <f t="shared" si="2"/>
        <v>1</v>
      </c>
      <c r="AC30" s="2">
        <f t="shared" si="3"/>
        <v>0.98666666666666669</v>
      </c>
      <c r="AD30" s="2">
        <f t="shared" si="4"/>
        <v>0.98000000000000009</v>
      </c>
      <c r="AE30" s="2">
        <f t="shared" si="5"/>
        <v>0.99</v>
      </c>
      <c r="AF30" s="2">
        <f t="shared" si="6"/>
        <v>0.99</v>
      </c>
    </row>
    <row r="31" spans="1:32" s="2" customFormat="1" ht="47.25" x14ac:dyDescent="0.25">
      <c r="A31" s="3">
        <v>26</v>
      </c>
      <c r="B31" s="3" t="s">
        <v>1914</v>
      </c>
      <c r="C31" s="3" t="s">
        <v>1915</v>
      </c>
      <c r="D31" s="3">
        <v>8506006675</v>
      </c>
      <c r="E31" s="61">
        <v>82.15</v>
      </c>
      <c r="F31" s="61">
        <v>27.75</v>
      </c>
      <c r="G31" s="61">
        <v>7.75</v>
      </c>
      <c r="H31" s="61">
        <v>9</v>
      </c>
      <c r="I31" s="61">
        <v>6</v>
      </c>
      <c r="J31" s="61">
        <v>5</v>
      </c>
      <c r="K31" s="61">
        <v>13.5</v>
      </c>
      <c r="L31" s="61">
        <v>3</v>
      </c>
      <c r="M31" s="61">
        <v>6</v>
      </c>
      <c r="N31" s="61">
        <v>0</v>
      </c>
      <c r="O31" s="61">
        <v>2</v>
      </c>
      <c r="P31" s="61">
        <v>2.5</v>
      </c>
      <c r="Q31" s="61">
        <v>0</v>
      </c>
      <c r="R31" s="61">
        <v>0</v>
      </c>
      <c r="S31" s="61">
        <v>19</v>
      </c>
      <c r="T31" s="61">
        <v>9.5</v>
      </c>
      <c r="U31" s="61">
        <v>9.5</v>
      </c>
      <c r="V31" s="61">
        <v>21.9</v>
      </c>
      <c r="W31" s="61">
        <v>4.0999999999999996</v>
      </c>
      <c r="X31" s="61">
        <v>8.6</v>
      </c>
      <c r="Y31" s="61">
        <v>9.1999999999999993</v>
      </c>
      <c r="Z31" s="2">
        <f t="shared" si="0"/>
        <v>0.95</v>
      </c>
      <c r="AA31" s="2">
        <f t="shared" si="1"/>
        <v>0.95</v>
      </c>
      <c r="AB31" s="2">
        <f t="shared" si="2"/>
        <v>0.95</v>
      </c>
      <c r="AC31" s="2">
        <f t="shared" si="3"/>
        <v>0.73</v>
      </c>
      <c r="AD31" s="2">
        <f t="shared" si="4"/>
        <v>0.41</v>
      </c>
      <c r="AE31" s="2">
        <f t="shared" si="5"/>
        <v>0.86</v>
      </c>
      <c r="AF31" s="2">
        <f t="shared" si="6"/>
        <v>0.91999999999999993</v>
      </c>
    </row>
    <row r="32" spans="1:32" s="2" customFormat="1" ht="47.25" x14ac:dyDescent="0.25">
      <c r="A32" s="3">
        <v>27</v>
      </c>
      <c r="B32" s="3" t="s">
        <v>1916</v>
      </c>
      <c r="C32" s="3" t="s">
        <v>1917</v>
      </c>
      <c r="D32" s="3">
        <v>3849012611</v>
      </c>
      <c r="E32" s="61">
        <v>66.05</v>
      </c>
      <c r="F32" s="61">
        <v>25.95</v>
      </c>
      <c r="G32" s="61">
        <v>3.95</v>
      </c>
      <c r="H32" s="61">
        <v>9</v>
      </c>
      <c r="I32" s="61">
        <v>8</v>
      </c>
      <c r="J32" s="61">
        <v>5</v>
      </c>
      <c r="K32" s="61">
        <v>9</v>
      </c>
      <c r="L32" s="61">
        <v>0</v>
      </c>
      <c r="M32" s="61">
        <v>5</v>
      </c>
      <c r="N32" s="61">
        <v>0</v>
      </c>
      <c r="O32" s="61">
        <v>4</v>
      </c>
      <c r="P32" s="61">
        <v>0</v>
      </c>
      <c r="Q32" s="61">
        <v>0</v>
      </c>
      <c r="R32" s="61">
        <v>0</v>
      </c>
      <c r="S32" s="61">
        <v>17.8</v>
      </c>
      <c r="T32" s="61">
        <v>8.9</v>
      </c>
      <c r="U32" s="61">
        <v>8.9</v>
      </c>
      <c r="V32" s="61">
        <v>13.3</v>
      </c>
      <c r="W32" s="61">
        <v>0</v>
      </c>
      <c r="X32" s="61">
        <v>10</v>
      </c>
      <c r="Y32" s="61">
        <v>3.3</v>
      </c>
      <c r="Z32" s="2">
        <f t="shared" si="0"/>
        <v>0.89</v>
      </c>
      <c r="AA32" s="2">
        <f t="shared" si="1"/>
        <v>0.89</v>
      </c>
      <c r="AB32" s="2">
        <f t="shared" si="2"/>
        <v>0.89</v>
      </c>
      <c r="AC32" s="2">
        <f t="shared" si="3"/>
        <v>0.44333333333333336</v>
      </c>
      <c r="AD32" s="2">
        <f t="shared" si="4"/>
        <v>0</v>
      </c>
      <c r="AE32" s="2">
        <f t="shared" si="5"/>
        <v>1</v>
      </c>
      <c r="AF32" s="2">
        <f t="shared" si="6"/>
        <v>0.32999999999999996</v>
      </c>
    </row>
    <row r="33" spans="1:32" s="2" customFormat="1" ht="63" x14ac:dyDescent="0.25">
      <c r="A33" s="3">
        <v>28</v>
      </c>
      <c r="B33" s="3" t="s">
        <v>1918</v>
      </c>
      <c r="C33" s="3" t="s">
        <v>1919</v>
      </c>
      <c r="D33" s="3">
        <v>8506006474</v>
      </c>
      <c r="E33" s="61">
        <v>81.150000000000006</v>
      </c>
      <c r="F33" s="61">
        <v>21.15</v>
      </c>
      <c r="G33" s="61">
        <v>7.15</v>
      </c>
      <c r="H33" s="61">
        <v>5</v>
      </c>
      <c r="I33" s="61">
        <v>4</v>
      </c>
      <c r="J33" s="61">
        <v>5</v>
      </c>
      <c r="K33" s="61">
        <v>10</v>
      </c>
      <c r="L33" s="61">
        <v>3</v>
      </c>
      <c r="M33" s="61">
        <v>7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20</v>
      </c>
      <c r="T33" s="61">
        <v>10</v>
      </c>
      <c r="U33" s="61">
        <v>10</v>
      </c>
      <c r="V33" s="61">
        <v>30</v>
      </c>
      <c r="W33" s="61">
        <v>10</v>
      </c>
      <c r="X33" s="61">
        <v>10</v>
      </c>
      <c r="Y33" s="61">
        <v>10</v>
      </c>
      <c r="Z33" s="2">
        <f t="shared" si="0"/>
        <v>1</v>
      </c>
      <c r="AA33" s="2">
        <f t="shared" si="1"/>
        <v>1</v>
      </c>
      <c r="AB33" s="2">
        <f t="shared" si="2"/>
        <v>1</v>
      </c>
      <c r="AC33" s="2">
        <f t="shared" si="3"/>
        <v>1</v>
      </c>
      <c r="AD33" s="2">
        <f t="shared" si="4"/>
        <v>1</v>
      </c>
      <c r="AE33" s="2">
        <f t="shared" si="5"/>
        <v>1</v>
      </c>
      <c r="AF33" s="2">
        <f t="shared" si="6"/>
        <v>1</v>
      </c>
    </row>
    <row r="34" spans="1:32" s="2" customFormat="1" ht="63" x14ac:dyDescent="0.25">
      <c r="A34" s="3">
        <v>29</v>
      </c>
      <c r="B34" s="3" t="s">
        <v>1920</v>
      </c>
      <c r="C34" s="3" t="s">
        <v>1921</v>
      </c>
      <c r="D34" s="3">
        <v>8506006562</v>
      </c>
      <c r="E34" s="61">
        <v>89.4</v>
      </c>
      <c r="F34" s="61">
        <v>26.9</v>
      </c>
      <c r="G34" s="61">
        <v>5.9</v>
      </c>
      <c r="H34" s="61">
        <v>10</v>
      </c>
      <c r="I34" s="61">
        <v>6</v>
      </c>
      <c r="J34" s="61">
        <v>5</v>
      </c>
      <c r="K34" s="61">
        <v>12.5</v>
      </c>
      <c r="L34" s="61">
        <v>1</v>
      </c>
      <c r="M34" s="61">
        <v>7</v>
      </c>
      <c r="N34" s="61">
        <v>0</v>
      </c>
      <c r="O34" s="61">
        <v>2</v>
      </c>
      <c r="P34" s="61">
        <v>2.5</v>
      </c>
      <c r="Q34" s="61">
        <v>0</v>
      </c>
      <c r="R34" s="61">
        <v>0</v>
      </c>
      <c r="S34" s="61">
        <v>20</v>
      </c>
      <c r="T34" s="61">
        <v>10</v>
      </c>
      <c r="U34" s="61">
        <v>10</v>
      </c>
      <c r="V34" s="61">
        <v>30</v>
      </c>
      <c r="W34" s="61">
        <v>10</v>
      </c>
      <c r="X34" s="61">
        <v>10</v>
      </c>
      <c r="Y34" s="61">
        <v>10</v>
      </c>
      <c r="Z34" s="2">
        <f t="shared" si="0"/>
        <v>1</v>
      </c>
      <c r="AA34" s="2">
        <f t="shared" si="1"/>
        <v>1</v>
      </c>
      <c r="AB34" s="2">
        <f t="shared" si="2"/>
        <v>1</v>
      </c>
      <c r="AC34" s="2">
        <f t="shared" si="3"/>
        <v>1</v>
      </c>
      <c r="AD34" s="2">
        <f t="shared" si="4"/>
        <v>1</v>
      </c>
      <c r="AE34" s="2">
        <f t="shared" si="5"/>
        <v>1</v>
      </c>
      <c r="AF34" s="2">
        <f t="shared" si="6"/>
        <v>1</v>
      </c>
    </row>
    <row r="35" spans="1:32" s="2" customFormat="1" ht="47.25" x14ac:dyDescent="0.25">
      <c r="A35" s="3">
        <v>30</v>
      </c>
      <c r="B35" s="3" t="s">
        <v>1922</v>
      </c>
      <c r="C35" s="3" t="s">
        <v>1923</v>
      </c>
      <c r="D35" s="3">
        <v>8506006523</v>
      </c>
      <c r="E35" s="61">
        <v>84.4</v>
      </c>
      <c r="F35" s="61">
        <v>26.2</v>
      </c>
      <c r="G35" s="61">
        <v>6.2</v>
      </c>
      <c r="H35" s="61">
        <v>9</v>
      </c>
      <c r="I35" s="61">
        <v>6</v>
      </c>
      <c r="J35" s="61">
        <v>5</v>
      </c>
      <c r="K35" s="61">
        <v>11</v>
      </c>
      <c r="L35" s="61">
        <v>2</v>
      </c>
      <c r="M35" s="61">
        <v>7</v>
      </c>
      <c r="N35" s="61">
        <v>0</v>
      </c>
      <c r="O35" s="61">
        <v>2</v>
      </c>
      <c r="P35" s="61">
        <v>0</v>
      </c>
      <c r="Q35" s="61">
        <v>0</v>
      </c>
      <c r="R35" s="61">
        <v>0</v>
      </c>
      <c r="S35" s="61">
        <v>20</v>
      </c>
      <c r="T35" s="61">
        <v>10</v>
      </c>
      <c r="U35" s="61">
        <v>10</v>
      </c>
      <c r="V35" s="61">
        <v>27.2</v>
      </c>
      <c r="W35" s="61">
        <v>7.6</v>
      </c>
      <c r="X35" s="61">
        <v>9.6</v>
      </c>
      <c r="Y35" s="61">
        <v>10</v>
      </c>
      <c r="Z35" s="2">
        <f t="shared" si="0"/>
        <v>1</v>
      </c>
      <c r="AA35" s="2">
        <f t="shared" si="1"/>
        <v>1</v>
      </c>
      <c r="AB35" s="2">
        <f t="shared" si="2"/>
        <v>1</v>
      </c>
      <c r="AC35" s="2">
        <f t="shared" si="3"/>
        <v>0.90666666666666662</v>
      </c>
      <c r="AD35" s="2">
        <f t="shared" si="4"/>
        <v>0.76</v>
      </c>
      <c r="AE35" s="2">
        <f t="shared" si="5"/>
        <v>0.96</v>
      </c>
      <c r="AF35" s="2">
        <f t="shared" si="6"/>
        <v>1</v>
      </c>
    </row>
    <row r="36" spans="1:32" s="2" customFormat="1" ht="47.25" x14ac:dyDescent="0.25">
      <c r="A36" s="3">
        <v>31</v>
      </c>
      <c r="B36" s="3" t="s">
        <v>1924</v>
      </c>
      <c r="C36" s="3" t="s">
        <v>1925</v>
      </c>
      <c r="D36" s="3">
        <v>3849037599</v>
      </c>
      <c r="E36" s="61">
        <v>96.300000000000011</v>
      </c>
      <c r="F36" s="61">
        <v>27.4</v>
      </c>
      <c r="G36" s="61">
        <v>4.4000000000000004</v>
      </c>
      <c r="H36" s="61">
        <v>10</v>
      </c>
      <c r="I36" s="61">
        <v>8</v>
      </c>
      <c r="J36" s="61">
        <v>5</v>
      </c>
      <c r="K36" s="61">
        <v>19.5</v>
      </c>
      <c r="L36" s="61">
        <v>7</v>
      </c>
      <c r="M36" s="61">
        <v>7</v>
      </c>
      <c r="N36" s="61">
        <v>2</v>
      </c>
      <c r="O36" s="61">
        <v>2</v>
      </c>
      <c r="P36" s="61">
        <v>0</v>
      </c>
      <c r="Q36" s="61">
        <v>0</v>
      </c>
      <c r="R36" s="61">
        <v>1.5</v>
      </c>
      <c r="S36" s="61">
        <v>20</v>
      </c>
      <c r="T36" s="61">
        <v>10</v>
      </c>
      <c r="U36" s="61">
        <v>10</v>
      </c>
      <c r="V36" s="61">
        <v>29.4</v>
      </c>
      <c r="W36" s="61">
        <v>10</v>
      </c>
      <c r="X36" s="61">
        <v>9.6999999999999993</v>
      </c>
      <c r="Y36" s="61">
        <v>9.6999999999999993</v>
      </c>
      <c r="Z36" s="2">
        <f t="shared" si="0"/>
        <v>1</v>
      </c>
      <c r="AA36" s="2">
        <f t="shared" si="1"/>
        <v>1</v>
      </c>
      <c r="AB36" s="2">
        <f t="shared" si="2"/>
        <v>1</v>
      </c>
      <c r="AC36" s="2">
        <f t="shared" si="3"/>
        <v>0.98</v>
      </c>
      <c r="AD36" s="2">
        <f t="shared" si="4"/>
        <v>1</v>
      </c>
      <c r="AE36" s="2">
        <f t="shared" si="5"/>
        <v>0.97</v>
      </c>
      <c r="AF36" s="2">
        <f t="shared" si="6"/>
        <v>0.97</v>
      </c>
    </row>
    <row r="37" spans="1:32" s="16" customFormat="1" ht="63" x14ac:dyDescent="0.25">
      <c r="A37" s="3">
        <v>32</v>
      </c>
      <c r="B37" s="19" t="s">
        <v>1926</v>
      </c>
      <c r="C37" s="19" t="s">
        <v>1927</v>
      </c>
      <c r="D37" s="19" t="s">
        <v>1928</v>
      </c>
      <c r="E37" s="62">
        <v>63.44</v>
      </c>
      <c r="F37" s="62">
        <v>9.61</v>
      </c>
      <c r="G37" s="62">
        <v>3.11</v>
      </c>
      <c r="H37" s="62">
        <v>4</v>
      </c>
      <c r="I37" s="62">
        <v>2.5</v>
      </c>
      <c r="J37" s="62">
        <v>0</v>
      </c>
      <c r="K37" s="62">
        <v>15.75</v>
      </c>
      <c r="L37" s="62">
        <v>4.5</v>
      </c>
      <c r="M37" s="62">
        <v>2</v>
      </c>
      <c r="N37" s="62">
        <v>2</v>
      </c>
      <c r="O37" s="62">
        <v>0</v>
      </c>
      <c r="P37" s="62">
        <v>3</v>
      </c>
      <c r="Q37" s="62">
        <v>2</v>
      </c>
      <c r="R37" s="62">
        <v>2.25</v>
      </c>
      <c r="S37" s="62">
        <v>15.192307692307692</v>
      </c>
      <c r="T37" s="62">
        <v>7.3076923076923075</v>
      </c>
      <c r="U37" s="62">
        <v>7.8846153846153841</v>
      </c>
      <c r="V37" s="62">
        <v>22.884615384615383</v>
      </c>
      <c r="W37" s="62">
        <v>7.5</v>
      </c>
      <c r="X37" s="62">
        <v>7.5</v>
      </c>
      <c r="Y37" s="62">
        <v>7.8846153846153841</v>
      </c>
      <c r="Z37" s="2">
        <f t="shared" si="0"/>
        <v>0.75961538461538458</v>
      </c>
      <c r="AA37" s="2">
        <f t="shared" si="1"/>
        <v>0.73076923076923073</v>
      </c>
      <c r="AB37" s="2">
        <f t="shared" si="2"/>
        <v>0.78846153846153844</v>
      </c>
      <c r="AC37" s="2">
        <f t="shared" si="3"/>
        <v>0.76282051282051277</v>
      </c>
      <c r="AD37" s="2">
        <f t="shared" si="4"/>
        <v>0.75</v>
      </c>
      <c r="AE37" s="2">
        <f t="shared" si="5"/>
        <v>0.75</v>
      </c>
      <c r="AF37" s="2">
        <f t="shared" si="6"/>
        <v>0.78846153846153844</v>
      </c>
    </row>
    <row r="38" spans="1:32" s="16" customFormat="1" ht="78.75" x14ac:dyDescent="0.25">
      <c r="A38" s="3">
        <v>33</v>
      </c>
      <c r="B38" s="19" t="s">
        <v>1929</v>
      </c>
      <c r="C38" s="19" t="s">
        <v>1930</v>
      </c>
      <c r="D38" s="19" t="s">
        <v>1931</v>
      </c>
      <c r="E38" s="62">
        <v>76.209999999999994</v>
      </c>
      <c r="F38" s="62">
        <v>15.34</v>
      </c>
      <c r="G38" s="62">
        <v>5.8400000000000007</v>
      </c>
      <c r="H38" s="62">
        <v>7</v>
      </c>
      <c r="I38" s="62">
        <v>2.5</v>
      </c>
      <c r="J38" s="62">
        <v>0</v>
      </c>
      <c r="K38" s="62">
        <v>11.25</v>
      </c>
      <c r="L38" s="62">
        <v>2</v>
      </c>
      <c r="M38" s="62">
        <v>4.5</v>
      </c>
      <c r="N38" s="62">
        <v>0</v>
      </c>
      <c r="O38" s="62">
        <v>0</v>
      </c>
      <c r="P38" s="62">
        <v>1</v>
      </c>
      <c r="Q38" s="62">
        <v>0</v>
      </c>
      <c r="R38" s="62">
        <v>3.75</v>
      </c>
      <c r="S38" s="62">
        <v>20</v>
      </c>
      <c r="T38" s="62">
        <v>10</v>
      </c>
      <c r="U38" s="62">
        <v>10</v>
      </c>
      <c r="V38" s="62">
        <v>29.615384615384613</v>
      </c>
      <c r="W38" s="62">
        <v>9.615384615384615</v>
      </c>
      <c r="X38" s="62">
        <v>10</v>
      </c>
      <c r="Y38" s="62">
        <v>10</v>
      </c>
      <c r="Z38" s="2">
        <f t="shared" si="0"/>
        <v>1</v>
      </c>
      <c r="AA38" s="2">
        <f t="shared" si="1"/>
        <v>1</v>
      </c>
      <c r="AB38" s="2">
        <f t="shared" si="2"/>
        <v>1</v>
      </c>
      <c r="AC38" s="2">
        <f t="shared" si="3"/>
        <v>0.98717948717948723</v>
      </c>
      <c r="AD38" s="2">
        <f t="shared" si="4"/>
        <v>0.96153846153846145</v>
      </c>
      <c r="AE38" s="2">
        <f t="shared" si="5"/>
        <v>1</v>
      </c>
      <c r="AF38" s="2">
        <f t="shared" si="6"/>
        <v>1</v>
      </c>
    </row>
    <row r="39" spans="1:32" s="16" customFormat="1" ht="78.75" x14ac:dyDescent="0.25">
      <c r="A39" s="3">
        <v>34</v>
      </c>
      <c r="B39" s="19" t="s">
        <v>1932</v>
      </c>
      <c r="C39" s="19" t="s">
        <v>1933</v>
      </c>
      <c r="D39" s="19" t="s">
        <v>1934</v>
      </c>
      <c r="E39" s="62">
        <v>82.06</v>
      </c>
      <c r="F39" s="62">
        <v>14.94</v>
      </c>
      <c r="G39" s="62">
        <v>4.9399999999999995</v>
      </c>
      <c r="H39" s="62">
        <v>8.5</v>
      </c>
      <c r="I39" s="62">
        <v>1.5</v>
      </c>
      <c r="J39" s="62">
        <v>0</v>
      </c>
      <c r="K39" s="62">
        <v>18.100000000000001</v>
      </c>
      <c r="L39" s="62">
        <v>5.5</v>
      </c>
      <c r="M39" s="62">
        <v>7</v>
      </c>
      <c r="N39" s="62">
        <v>1</v>
      </c>
      <c r="O39" s="62">
        <v>0</v>
      </c>
      <c r="P39" s="62">
        <v>3.1</v>
      </c>
      <c r="Q39" s="62">
        <v>0</v>
      </c>
      <c r="R39" s="62">
        <v>1.5</v>
      </c>
      <c r="S39" s="62">
        <v>19.6078431372549</v>
      </c>
      <c r="T39" s="62">
        <v>9.8039215686274499</v>
      </c>
      <c r="U39" s="62">
        <v>9.8039215686274499</v>
      </c>
      <c r="V39" s="62">
        <v>29.411764705882355</v>
      </c>
      <c r="W39" s="62">
        <v>9.6078431372549016</v>
      </c>
      <c r="X39" s="62">
        <v>10</v>
      </c>
      <c r="Y39" s="62">
        <v>9.8039215686274499</v>
      </c>
      <c r="Z39" s="2">
        <f t="shared" si="0"/>
        <v>0.98039215686274495</v>
      </c>
      <c r="AA39" s="2">
        <f t="shared" si="1"/>
        <v>0.98039215686274495</v>
      </c>
      <c r="AB39" s="2">
        <f t="shared" si="2"/>
        <v>0.98039215686274495</v>
      </c>
      <c r="AC39" s="2">
        <f t="shared" si="3"/>
        <v>0.98039215686274506</v>
      </c>
      <c r="AD39" s="2">
        <f t="shared" si="4"/>
        <v>0.96078431372549011</v>
      </c>
      <c r="AE39" s="2">
        <f t="shared" si="5"/>
        <v>1</v>
      </c>
      <c r="AF39" s="2">
        <f t="shared" si="6"/>
        <v>0.98039215686274495</v>
      </c>
    </row>
    <row r="40" spans="1:32" s="16" customFormat="1" ht="63" x14ac:dyDescent="0.25">
      <c r="A40" s="3">
        <v>35</v>
      </c>
      <c r="B40" s="19" t="s">
        <v>1935</v>
      </c>
      <c r="C40" s="19" t="s">
        <v>1936</v>
      </c>
      <c r="D40" s="19" t="s">
        <v>1937</v>
      </c>
      <c r="E40" s="62">
        <v>74.55</v>
      </c>
      <c r="F40" s="62">
        <v>12.75</v>
      </c>
      <c r="G40" s="62">
        <v>5.25</v>
      </c>
      <c r="H40" s="62">
        <v>5</v>
      </c>
      <c r="I40" s="62">
        <v>2.5</v>
      </c>
      <c r="J40" s="62">
        <v>0</v>
      </c>
      <c r="K40" s="62">
        <v>13.05</v>
      </c>
      <c r="L40" s="62">
        <v>1</v>
      </c>
      <c r="M40" s="62">
        <v>3.5</v>
      </c>
      <c r="N40" s="62">
        <v>2</v>
      </c>
      <c r="O40" s="62">
        <v>0</v>
      </c>
      <c r="P40" s="62">
        <v>0.8</v>
      </c>
      <c r="Q40" s="62">
        <v>0</v>
      </c>
      <c r="R40" s="62">
        <v>5.75</v>
      </c>
      <c r="S40" s="62">
        <v>20</v>
      </c>
      <c r="T40" s="62">
        <v>10</v>
      </c>
      <c r="U40" s="62">
        <v>10</v>
      </c>
      <c r="V40" s="62">
        <v>28.75</v>
      </c>
      <c r="W40" s="62">
        <v>8.75</v>
      </c>
      <c r="X40" s="62">
        <v>10</v>
      </c>
      <c r="Y40" s="62">
        <v>10</v>
      </c>
      <c r="Z40" s="2">
        <f t="shared" si="0"/>
        <v>1</v>
      </c>
      <c r="AA40" s="2">
        <f t="shared" si="1"/>
        <v>1</v>
      </c>
      <c r="AB40" s="2">
        <f t="shared" si="2"/>
        <v>1</v>
      </c>
      <c r="AC40" s="2">
        <f t="shared" si="3"/>
        <v>0.95833333333333337</v>
      </c>
      <c r="AD40" s="2">
        <f t="shared" si="4"/>
        <v>0.875</v>
      </c>
      <c r="AE40" s="2">
        <f t="shared" si="5"/>
        <v>1</v>
      </c>
      <c r="AF40" s="2">
        <f t="shared" si="6"/>
        <v>1</v>
      </c>
    </row>
    <row r="41" spans="1:32" s="16" customFormat="1" ht="63" x14ac:dyDescent="0.25">
      <c r="A41" s="3">
        <v>36</v>
      </c>
      <c r="B41" s="19" t="s">
        <v>1938</v>
      </c>
      <c r="C41" s="19" t="s">
        <v>1939</v>
      </c>
      <c r="D41" s="19" t="s">
        <v>1940</v>
      </c>
      <c r="E41" s="62">
        <v>85.52</v>
      </c>
      <c r="F41" s="62">
        <v>17.45</v>
      </c>
      <c r="G41" s="62">
        <v>6.4500000000000011</v>
      </c>
      <c r="H41" s="62">
        <v>8</v>
      </c>
      <c r="I41" s="62">
        <v>3</v>
      </c>
      <c r="J41" s="62">
        <v>0</v>
      </c>
      <c r="K41" s="62">
        <v>20.65</v>
      </c>
      <c r="L41" s="62">
        <v>4.5</v>
      </c>
      <c r="M41" s="62">
        <v>5.5</v>
      </c>
      <c r="N41" s="62">
        <v>1</v>
      </c>
      <c r="O41" s="62">
        <v>0</v>
      </c>
      <c r="P41" s="62">
        <v>4.4000000000000004</v>
      </c>
      <c r="Q41" s="62">
        <v>1</v>
      </c>
      <c r="R41" s="62">
        <v>4.25</v>
      </c>
      <c r="S41" s="62">
        <v>20</v>
      </c>
      <c r="T41" s="62">
        <v>10</v>
      </c>
      <c r="U41" s="62">
        <v>10</v>
      </c>
      <c r="V41" s="62">
        <v>27.41935483870968</v>
      </c>
      <c r="W41" s="62">
        <v>7.4193548387096779</v>
      </c>
      <c r="X41" s="62">
        <v>10</v>
      </c>
      <c r="Y41" s="62">
        <v>10</v>
      </c>
      <c r="Z41" s="2">
        <f t="shared" si="0"/>
        <v>1</v>
      </c>
      <c r="AA41" s="2">
        <f t="shared" si="1"/>
        <v>1</v>
      </c>
      <c r="AB41" s="2">
        <f t="shared" si="2"/>
        <v>1</v>
      </c>
      <c r="AC41" s="2">
        <f t="shared" si="3"/>
        <v>0.91397849462365599</v>
      </c>
      <c r="AD41" s="2">
        <f t="shared" si="4"/>
        <v>0.74193548387096775</v>
      </c>
      <c r="AE41" s="2">
        <f t="shared" si="5"/>
        <v>1</v>
      </c>
      <c r="AF41" s="2">
        <f t="shared" si="6"/>
        <v>1</v>
      </c>
    </row>
    <row r="42" spans="1:32" s="16" customFormat="1" ht="78.75" x14ac:dyDescent="0.25">
      <c r="A42" s="3">
        <v>37</v>
      </c>
      <c r="B42" s="19" t="s">
        <v>1941</v>
      </c>
      <c r="C42" s="19" t="s">
        <v>1942</v>
      </c>
      <c r="D42" s="19" t="s">
        <v>1943</v>
      </c>
      <c r="E42" s="62">
        <v>78.84</v>
      </c>
      <c r="F42" s="62">
        <v>14.54</v>
      </c>
      <c r="G42" s="62">
        <v>5.54</v>
      </c>
      <c r="H42" s="62">
        <v>6.5</v>
      </c>
      <c r="I42" s="62">
        <v>2.5</v>
      </c>
      <c r="J42" s="62">
        <v>0</v>
      </c>
      <c r="K42" s="62">
        <v>14.3</v>
      </c>
      <c r="L42" s="62">
        <v>3</v>
      </c>
      <c r="M42" s="62">
        <v>4</v>
      </c>
      <c r="N42" s="62">
        <v>2</v>
      </c>
      <c r="O42" s="62">
        <v>0</v>
      </c>
      <c r="P42" s="62">
        <v>0.8</v>
      </c>
      <c r="Q42" s="62">
        <v>0</v>
      </c>
      <c r="R42" s="62">
        <v>4.5</v>
      </c>
      <c r="S42" s="62">
        <v>20</v>
      </c>
      <c r="T42" s="62">
        <v>10</v>
      </c>
      <c r="U42" s="62">
        <v>10</v>
      </c>
      <c r="V42" s="62">
        <v>30</v>
      </c>
      <c r="W42" s="62">
        <v>10</v>
      </c>
      <c r="X42" s="62">
        <v>10</v>
      </c>
      <c r="Y42" s="62">
        <v>10</v>
      </c>
      <c r="Z42" s="2">
        <f t="shared" si="0"/>
        <v>1</v>
      </c>
      <c r="AA42" s="2">
        <f t="shared" si="1"/>
        <v>1</v>
      </c>
      <c r="AB42" s="2">
        <f t="shared" si="2"/>
        <v>1</v>
      </c>
      <c r="AC42" s="2">
        <f t="shared" si="3"/>
        <v>1</v>
      </c>
      <c r="AD42" s="2">
        <f t="shared" si="4"/>
        <v>1</v>
      </c>
      <c r="AE42" s="2">
        <f t="shared" si="5"/>
        <v>1</v>
      </c>
      <c r="AF42" s="2">
        <f t="shared" si="6"/>
        <v>1</v>
      </c>
    </row>
    <row r="43" spans="1:32" s="16" customFormat="1" ht="78.75" x14ac:dyDescent="0.25">
      <c r="A43" s="3">
        <v>38</v>
      </c>
      <c r="B43" s="19" t="s">
        <v>1944</v>
      </c>
      <c r="C43" s="19" t="s">
        <v>1945</v>
      </c>
      <c r="D43" s="19" t="s">
        <v>1946</v>
      </c>
      <c r="E43" s="62">
        <v>93.76</v>
      </c>
      <c r="F43" s="62">
        <v>18.510000000000002</v>
      </c>
      <c r="G43" s="62">
        <v>4.76</v>
      </c>
      <c r="H43" s="62">
        <v>10</v>
      </c>
      <c r="I43" s="62">
        <v>2.5</v>
      </c>
      <c r="J43" s="62">
        <v>1.25</v>
      </c>
      <c r="K43" s="62">
        <v>25.25</v>
      </c>
      <c r="L43" s="62">
        <v>5.5</v>
      </c>
      <c r="M43" s="62">
        <v>6.5</v>
      </c>
      <c r="N43" s="62">
        <v>2</v>
      </c>
      <c r="O43" s="62">
        <v>0</v>
      </c>
      <c r="P43" s="62">
        <v>3</v>
      </c>
      <c r="Q43" s="62">
        <v>3</v>
      </c>
      <c r="R43" s="62">
        <v>5.25</v>
      </c>
      <c r="S43" s="62">
        <v>20</v>
      </c>
      <c r="T43" s="62">
        <v>10</v>
      </c>
      <c r="U43" s="62">
        <v>10</v>
      </c>
      <c r="V43" s="62">
        <v>30</v>
      </c>
      <c r="W43" s="62">
        <v>10</v>
      </c>
      <c r="X43" s="62">
        <v>10</v>
      </c>
      <c r="Y43" s="62">
        <v>10</v>
      </c>
      <c r="Z43" s="2">
        <f t="shared" si="0"/>
        <v>1</v>
      </c>
      <c r="AA43" s="2">
        <f t="shared" si="1"/>
        <v>1</v>
      </c>
      <c r="AB43" s="2">
        <f t="shared" si="2"/>
        <v>1</v>
      </c>
      <c r="AC43" s="2">
        <f t="shared" si="3"/>
        <v>1</v>
      </c>
      <c r="AD43" s="2">
        <f t="shared" si="4"/>
        <v>1</v>
      </c>
      <c r="AE43" s="2">
        <f t="shared" si="5"/>
        <v>1</v>
      </c>
      <c r="AF43" s="2">
        <f t="shared" si="6"/>
        <v>1</v>
      </c>
    </row>
    <row r="44" spans="1:32" s="16" customFormat="1" ht="78.75" x14ac:dyDescent="0.25">
      <c r="A44" s="3">
        <v>39</v>
      </c>
      <c r="B44" s="19" t="s">
        <v>1947</v>
      </c>
      <c r="C44" s="19" t="s">
        <v>1948</v>
      </c>
      <c r="D44" s="19" t="s">
        <v>1949</v>
      </c>
      <c r="E44" s="62">
        <v>64.28</v>
      </c>
      <c r="F44" s="62">
        <v>12.28</v>
      </c>
      <c r="G44" s="62">
        <v>3.7800000000000002</v>
      </c>
      <c r="H44" s="62">
        <v>7</v>
      </c>
      <c r="I44" s="62">
        <v>1.5</v>
      </c>
      <c r="J44" s="62">
        <v>0</v>
      </c>
      <c r="K44" s="62">
        <v>11</v>
      </c>
      <c r="L44" s="62">
        <v>2.5</v>
      </c>
      <c r="M44" s="62">
        <v>4.5</v>
      </c>
      <c r="N44" s="62">
        <v>1</v>
      </c>
      <c r="O44" s="62">
        <v>0</v>
      </c>
      <c r="P44" s="62">
        <v>3</v>
      </c>
      <c r="Q44" s="62">
        <v>0</v>
      </c>
      <c r="R44" s="62">
        <v>0</v>
      </c>
      <c r="S44" s="62">
        <v>17</v>
      </c>
      <c r="T44" s="62">
        <v>9</v>
      </c>
      <c r="U44" s="62">
        <v>8</v>
      </c>
      <c r="V44" s="62">
        <v>24</v>
      </c>
      <c r="W44" s="62">
        <v>7.333333333333333</v>
      </c>
      <c r="X44" s="62">
        <v>9</v>
      </c>
      <c r="Y44" s="62">
        <v>7.666666666666667</v>
      </c>
      <c r="Z44" s="2">
        <f t="shared" si="0"/>
        <v>0.85000000000000009</v>
      </c>
      <c r="AA44" s="2">
        <f t="shared" si="1"/>
        <v>0.9</v>
      </c>
      <c r="AB44" s="2">
        <f t="shared" si="2"/>
        <v>0.8</v>
      </c>
      <c r="AC44" s="2">
        <f t="shared" si="3"/>
        <v>0.79999999999999993</v>
      </c>
      <c r="AD44" s="2">
        <f t="shared" si="4"/>
        <v>0.73333333333333328</v>
      </c>
      <c r="AE44" s="2">
        <f t="shared" si="5"/>
        <v>0.9</v>
      </c>
      <c r="AF44" s="2">
        <f t="shared" si="6"/>
        <v>0.76666666666666672</v>
      </c>
    </row>
    <row r="45" spans="1:32" s="16" customFormat="1" ht="78.75" x14ac:dyDescent="0.25">
      <c r="A45" s="3">
        <v>40</v>
      </c>
      <c r="B45" s="19" t="s">
        <v>1950</v>
      </c>
      <c r="C45" s="19" t="s">
        <v>1951</v>
      </c>
      <c r="D45" s="19" t="s">
        <v>1952</v>
      </c>
      <c r="E45" s="62">
        <v>74.290000000000006</v>
      </c>
      <c r="F45" s="62">
        <v>13.26</v>
      </c>
      <c r="G45" s="62">
        <v>2.76</v>
      </c>
      <c r="H45" s="62">
        <v>8</v>
      </c>
      <c r="I45" s="62">
        <v>2.5</v>
      </c>
      <c r="J45" s="62">
        <v>0</v>
      </c>
      <c r="K45" s="62">
        <v>17.350000000000001</v>
      </c>
      <c r="L45" s="62">
        <v>4</v>
      </c>
      <c r="M45" s="62">
        <v>3.5</v>
      </c>
      <c r="N45" s="62">
        <v>2</v>
      </c>
      <c r="O45" s="62">
        <v>0</v>
      </c>
      <c r="P45" s="62">
        <v>2.6</v>
      </c>
      <c r="Q45" s="62">
        <v>0</v>
      </c>
      <c r="R45" s="62">
        <v>5.25</v>
      </c>
      <c r="S45" s="62">
        <v>19.473684210526315</v>
      </c>
      <c r="T45" s="62">
        <v>9.7368421052631575</v>
      </c>
      <c r="U45" s="62">
        <v>9.7368421052631575</v>
      </c>
      <c r="V45" s="62">
        <v>24.210526315789473</v>
      </c>
      <c r="W45" s="62">
        <v>4.2105263157894735</v>
      </c>
      <c r="X45" s="62">
        <v>10</v>
      </c>
      <c r="Y45" s="62">
        <v>10</v>
      </c>
      <c r="Z45" s="2">
        <f t="shared" si="0"/>
        <v>0.97368421052631571</v>
      </c>
      <c r="AA45" s="2">
        <f t="shared" si="1"/>
        <v>0.97368421052631571</v>
      </c>
      <c r="AB45" s="2">
        <f t="shared" si="2"/>
        <v>0.97368421052631571</v>
      </c>
      <c r="AC45" s="2">
        <f t="shared" si="3"/>
        <v>0.80701754385964908</v>
      </c>
      <c r="AD45" s="2">
        <f t="shared" si="4"/>
        <v>0.42105263157894735</v>
      </c>
      <c r="AE45" s="2">
        <f t="shared" si="5"/>
        <v>1</v>
      </c>
      <c r="AF45" s="2">
        <f t="shared" si="6"/>
        <v>1</v>
      </c>
    </row>
    <row r="46" spans="1:32" s="16" customFormat="1" ht="78.75" x14ac:dyDescent="0.25">
      <c r="A46" s="3">
        <v>41</v>
      </c>
      <c r="B46" s="19" t="s">
        <v>1953</v>
      </c>
      <c r="C46" s="19" t="s">
        <v>1954</v>
      </c>
      <c r="D46" s="19" t="s">
        <v>1955</v>
      </c>
      <c r="E46" s="62">
        <v>71.8</v>
      </c>
      <c r="F46" s="62">
        <v>9.9</v>
      </c>
      <c r="G46" s="62">
        <v>4.3999999999999995</v>
      </c>
      <c r="H46" s="62">
        <v>3</v>
      </c>
      <c r="I46" s="62">
        <v>2.5</v>
      </c>
      <c r="J46" s="62">
        <v>0</v>
      </c>
      <c r="K46" s="62">
        <v>11.9</v>
      </c>
      <c r="L46" s="62">
        <v>2.5</v>
      </c>
      <c r="M46" s="62">
        <v>5</v>
      </c>
      <c r="N46" s="62">
        <v>2</v>
      </c>
      <c r="O46" s="62">
        <v>0</v>
      </c>
      <c r="P46" s="62">
        <v>2.4000000000000004</v>
      </c>
      <c r="Q46" s="62">
        <v>0</v>
      </c>
      <c r="R46" s="62">
        <v>0</v>
      </c>
      <c r="S46" s="62">
        <v>20</v>
      </c>
      <c r="T46" s="62">
        <v>10</v>
      </c>
      <c r="U46" s="62">
        <v>10</v>
      </c>
      <c r="V46" s="62">
        <v>30</v>
      </c>
      <c r="W46" s="62">
        <v>10</v>
      </c>
      <c r="X46" s="62">
        <v>10</v>
      </c>
      <c r="Y46" s="62">
        <v>10</v>
      </c>
      <c r="Z46" s="2">
        <f t="shared" si="0"/>
        <v>1</v>
      </c>
      <c r="AA46" s="2">
        <f t="shared" si="1"/>
        <v>1</v>
      </c>
      <c r="AB46" s="2">
        <f t="shared" si="2"/>
        <v>1</v>
      </c>
      <c r="AC46" s="2">
        <f t="shared" si="3"/>
        <v>1</v>
      </c>
      <c r="AD46" s="2">
        <f t="shared" si="4"/>
        <v>1</v>
      </c>
      <c r="AE46" s="2">
        <f t="shared" si="5"/>
        <v>1</v>
      </c>
      <c r="AF46" s="2">
        <f t="shared" si="6"/>
        <v>1</v>
      </c>
    </row>
    <row r="47" spans="1:32" s="16" customFormat="1" ht="78.75" x14ac:dyDescent="0.25">
      <c r="A47" s="3">
        <v>42</v>
      </c>
      <c r="B47" s="19" t="s">
        <v>1956</v>
      </c>
      <c r="C47" s="19" t="s">
        <v>1957</v>
      </c>
      <c r="D47" s="19" t="s">
        <v>1958</v>
      </c>
      <c r="E47" s="62">
        <v>72.77</v>
      </c>
      <c r="F47" s="62">
        <v>12.72</v>
      </c>
      <c r="G47" s="62">
        <v>4.7200000000000006</v>
      </c>
      <c r="H47" s="62">
        <v>6.5</v>
      </c>
      <c r="I47" s="62">
        <v>1.5</v>
      </c>
      <c r="J47" s="62">
        <v>0</v>
      </c>
      <c r="K47" s="62">
        <v>10.050000000000001</v>
      </c>
      <c r="L47" s="62">
        <v>1.5</v>
      </c>
      <c r="M47" s="62">
        <v>3</v>
      </c>
      <c r="N47" s="62">
        <v>0</v>
      </c>
      <c r="O47" s="62">
        <v>0</v>
      </c>
      <c r="P47" s="62">
        <v>0.8</v>
      </c>
      <c r="Q47" s="62">
        <v>1</v>
      </c>
      <c r="R47" s="62">
        <v>3.75</v>
      </c>
      <c r="S47" s="62">
        <v>20</v>
      </c>
      <c r="T47" s="62">
        <v>10</v>
      </c>
      <c r="U47" s="62">
        <v>10</v>
      </c>
      <c r="V47" s="62">
        <v>30</v>
      </c>
      <c r="W47" s="62">
        <v>10</v>
      </c>
      <c r="X47" s="62">
        <v>10</v>
      </c>
      <c r="Y47" s="62">
        <v>10</v>
      </c>
      <c r="Z47" s="2">
        <f t="shared" si="0"/>
        <v>1</v>
      </c>
      <c r="AA47" s="2">
        <f t="shared" si="1"/>
        <v>1</v>
      </c>
      <c r="AB47" s="2">
        <f t="shared" si="2"/>
        <v>1</v>
      </c>
      <c r="AC47" s="2">
        <f t="shared" si="3"/>
        <v>1</v>
      </c>
      <c r="AD47" s="2">
        <f t="shared" si="4"/>
        <v>1</v>
      </c>
      <c r="AE47" s="2">
        <f t="shared" si="5"/>
        <v>1</v>
      </c>
      <c r="AF47" s="2">
        <f t="shared" si="6"/>
        <v>1</v>
      </c>
    </row>
    <row r="48" spans="1:32" s="16" customFormat="1" ht="78.75" x14ac:dyDescent="0.25">
      <c r="A48" s="3">
        <v>43</v>
      </c>
      <c r="B48" s="19" t="s">
        <v>1959</v>
      </c>
      <c r="C48" s="19" t="s">
        <v>1960</v>
      </c>
      <c r="D48" s="19" t="s">
        <v>1961</v>
      </c>
      <c r="E48" s="62">
        <v>81.78</v>
      </c>
      <c r="F48" s="62">
        <v>11.3</v>
      </c>
      <c r="G48" s="62">
        <v>3.8</v>
      </c>
      <c r="H48" s="62">
        <v>6</v>
      </c>
      <c r="I48" s="62">
        <v>1.5</v>
      </c>
      <c r="J48" s="62">
        <v>0</v>
      </c>
      <c r="K48" s="62">
        <v>23.5</v>
      </c>
      <c r="L48" s="62">
        <v>4</v>
      </c>
      <c r="M48" s="62">
        <v>5</v>
      </c>
      <c r="N48" s="62">
        <v>1</v>
      </c>
      <c r="O48" s="62">
        <v>0</v>
      </c>
      <c r="P48" s="62">
        <v>4</v>
      </c>
      <c r="Q48" s="62">
        <v>3</v>
      </c>
      <c r="R48" s="62">
        <v>6.5</v>
      </c>
      <c r="S48" s="62">
        <v>19.534883720930232</v>
      </c>
      <c r="T48" s="62">
        <v>9.720930232558139</v>
      </c>
      <c r="U48" s="62">
        <v>9.8139534883720927</v>
      </c>
      <c r="V48" s="62">
        <v>27.441860465116278</v>
      </c>
      <c r="W48" s="62">
        <v>7.9534883720930232</v>
      </c>
      <c r="X48" s="62">
        <v>9.6279069767441854</v>
      </c>
      <c r="Y48" s="62">
        <v>9.8604651162790695</v>
      </c>
      <c r="Z48" s="2">
        <f t="shared" si="0"/>
        <v>0.97674418604651159</v>
      </c>
      <c r="AA48" s="2">
        <f t="shared" si="1"/>
        <v>0.97209302325581393</v>
      </c>
      <c r="AB48" s="2">
        <f t="shared" si="2"/>
        <v>0.98139534883720925</v>
      </c>
      <c r="AC48" s="2">
        <f t="shared" si="3"/>
        <v>0.91472868217054248</v>
      </c>
      <c r="AD48" s="2">
        <f t="shared" si="4"/>
        <v>0.79534883720930227</v>
      </c>
      <c r="AE48" s="2">
        <f t="shared" si="5"/>
        <v>0.96279069767441849</v>
      </c>
      <c r="AF48" s="2">
        <f t="shared" si="6"/>
        <v>0.98604651162790691</v>
      </c>
    </row>
    <row r="49" spans="1:32" s="16" customFormat="1" ht="78.75" x14ac:dyDescent="0.25">
      <c r="A49" s="3">
        <v>44</v>
      </c>
      <c r="B49" s="19" t="s">
        <v>1962</v>
      </c>
      <c r="C49" s="19" t="s">
        <v>1963</v>
      </c>
      <c r="D49" s="19" t="s">
        <v>1964</v>
      </c>
      <c r="E49" s="62">
        <v>66.77</v>
      </c>
      <c r="F49" s="62">
        <v>11.08</v>
      </c>
      <c r="G49" s="62">
        <v>3.08</v>
      </c>
      <c r="H49" s="62">
        <v>5.5</v>
      </c>
      <c r="I49" s="62">
        <v>2.5</v>
      </c>
      <c r="J49" s="62">
        <v>0</v>
      </c>
      <c r="K49" s="62">
        <v>14.1</v>
      </c>
      <c r="L49" s="62">
        <v>1.5</v>
      </c>
      <c r="M49" s="62">
        <v>4.5</v>
      </c>
      <c r="N49" s="62">
        <v>1</v>
      </c>
      <c r="O49" s="62">
        <v>0</v>
      </c>
      <c r="P49" s="62">
        <v>2.6</v>
      </c>
      <c r="Q49" s="62">
        <v>0</v>
      </c>
      <c r="R49" s="62">
        <v>4.5</v>
      </c>
      <c r="S49" s="62">
        <v>16.59090909090909</v>
      </c>
      <c r="T49" s="62">
        <v>7.7272727272727266</v>
      </c>
      <c r="U49" s="62">
        <v>8.8636363636363633</v>
      </c>
      <c r="V49" s="62">
        <v>25</v>
      </c>
      <c r="W49" s="62">
        <v>8.1818181818181817</v>
      </c>
      <c r="X49" s="62">
        <v>8.1818181818181817</v>
      </c>
      <c r="Y49" s="62">
        <v>8.6363636363636367</v>
      </c>
      <c r="Z49" s="2">
        <f t="shared" si="0"/>
        <v>0.82954545454545459</v>
      </c>
      <c r="AA49" s="2">
        <f t="shared" si="1"/>
        <v>0.77272727272727271</v>
      </c>
      <c r="AB49" s="2">
        <f t="shared" si="2"/>
        <v>0.88636363636363635</v>
      </c>
      <c r="AC49" s="2">
        <f t="shared" si="3"/>
        <v>0.83333333333333337</v>
      </c>
      <c r="AD49" s="2">
        <f t="shared" si="4"/>
        <v>0.81818181818181812</v>
      </c>
      <c r="AE49" s="2">
        <f t="shared" si="5"/>
        <v>0.81818181818181812</v>
      </c>
      <c r="AF49" s="2">
        <f t="shared" si="6"/>
        <v>0.86363636363636365</v>
      </c>
    </row>
    <row r="50" spans="1:32" s="16" customFormat="1" ht="78.75" x14ac:dyDescent="0.25">
      <c r="A50" s="3">
        <v>45</v>
      </c>
      <c r="B50" s="19" t="s">
        <v>1965</v>
      </c>
      <c r="C50" s="19" t="s">
        <v>1966</v>
      </c>
      <c r="D50" s="19" t="s">
        <v>1967</v>
      </c>
      <c r="E50" s="62">
        <v>76.55</v>
      </c>
      <c r="F50" s="62">
        <v>12.01</v>
      </c>
      <c r="G50" s="62">
        <v>4.01</v>
      </c>
      <c r="H50" s="62">
        <v>6.5</v>
      </c>
      <c r="I50" s="62">
        <v>1.5</v>
      </c>
      <c r="J50" s="62">
        <v>0</v>
      </c>
      <c r="K50" s="62">
        <v>19.350000000000001</v>
      </c>
      <c r="L50" s="62">
        <v>4.5</v>
      </c>
      <c r="M50" s="62">
        <v>4.5</v>
      </c>
      <c r="N50" s="62">
        <v>2</v>
      </c>
      <c r="O50" s="62">
        <v>0</v>
      </c>
      <c r="P50" s="62">
        <v>4.0999999999999996</v>
      </c>
      <c r="Q50" s="62">
        <v>0</v>
      </c>
      <c r="R50" s="62">
        <v>4.25</v>
      </c>
      <c r="S50" s="62">
        <v>19.23076923076923</v>
      </c>
      <c r="T50" s="62">
        <v>9.8076923076923066</v>
      </c>
      <c r="U50" s="62">
        <v>9.4230769230769234</v>
      </c>
      <c r="V50" s="62">
        <v>25.96153846153846</v>
      </c>
      <c r="W50" s="62">
        <v>7.6923076923076925</v>
      </c>
      <c r="X50" s="62">
        <v>9.2307692307692317</v>
      </c>
      <c r="Y50" s="62">
        <v>9.0384615384615383</v>
      </c>
      <c r="Z50" s="2">
        <f t="shared" si="0"/>
        <v>0.96153846153846145</v>
      </c>
      <c r="AA50" s="2">
        <f t="shared" si="1"/>
        <v>0.98076923076923062</v>
      </c>
      <c r="AB50" s="2">
        <f t="shared" si="2"/>
        <v>0.94230769230769229</v>
      </c>
      <c r="AC50" s="2">
        <f t="shared" si="3"/>
        <v>0.86538461538461542</v>
      </c>
      <c r="AD50" s="2">
        <f t="shared" si="4"/>
        <v>0.76923076923076927</v>
      </c>
      <c r="AE50" s="2">
        <f t="shared" si="5"/>
        <v>0.92307692307692313</v>
      </c>
      <c r="AF50" s="2">
        <f t="shared" si="6"/>
        <v>0.90384615384615385</v>
      </c>
    </row>
    <row r="51" spans="1:32" s="16" customFormat="1" ht="94.5" x14ac:dyDescent="0.25">
      <c r="A51" s="3">
        <v>46</v>
      </c>
      <c r="B51" s="19" t="s">
        <v>1968</v>
      </c>
      <c r="C51" s="19" t="s">
        <v>1969</v>
      </c>
      <c r="D51" s="19" t="s">
        <v>1970</v>
      </c>
      <c r="E51" s="62">
        <v>86.01</v>
      </c>
      <c r="F51" s="62">
        <v>16.41</v>
      </c>
      <c r="G51" s="62">
        <v>5.41</v>
      </c>
      <c r="H51" s="62">
        <v>8</v>
      </c>
      <c r="I51" s="62">
        <v>3</v>
      </c>
      <c r="J51" s="62">
        <v>0</v>
      </c>
      <c r="K51" s="62">
        <v>20.25</v>
      </c>
      <c r="L51" s="62">
        <v>6.5</v>
      </c>
      <c r="M51" s="62">
        <v>4</v>
      </c>
      <c r="N51" s="62">
        <v>1</v>
      </c>
      <c r="O51" s="62">
        <v>0</v>
      </c>
      <c r="P51" s="62">
        <v>2.5</v>
      </c>
      <c r="Q51" s="62">
        <v>1</v>
      </c>
      <c r="R51" s="62">
        <v>5.25</v>
      </c>
      <c r="S51" s="62">
        <v>20</v>
      </c>
      <c r="T51" s="62">
        <v>10</v>
      </c>
      <c r="U51" s="62">
        <v>10</v>
      </c>
      <c r="V51" s="62">
        <v>29.35483870967742</v>
      </c>
      <c r="W51" s="62">
        <v>9.67741935483871</v>
      </c>
      <c r="X51" s="62">
        <v>9.8387096774193559</v>
      </c>
      <c r="Y51" s="62">
        <v>9.8387096774193559</v>
      </c>
      <c r="Z51" s="2">
        <f t="shared" si="0"/>
        <v>1</v>
      </c>
      <c r="AA51" s="2">
        <f t="shared" si="1"/>
        <v>1</v>
      </c>
      <c r="AB51" s="2">
        <f t="shared" si="2"/>
        <v>1</v>
      </c>
      <c r="AC51" s="2">
        <f t="shared" si="3"/>
        <v>0.978494623655914</v>
      </c>
      <c r="AD51" s="2">
        <f t="shared" si="4"/>
        <v>0.967741935483871</v>
      </c>
      <c r="AE51" s="2">
        <f t="shared" si="5"/>
        <v>0.98387096774193561</v>
      </c>
      <c r="AF51" s="2">
        <f t="shared" si="6"/>
        <v>0.98387096774193561</v>
      </c>
    </row>
    <row r="52" spans="1:32" s="16" customFormat="1" ht="63" x14ac:dyDescent="0.25">
      <c r="A52" s="3">
        <v>47</v>
      </c>
      <c r="B52" s="19" t="s">
        <v>1971</v>
      </c>
      <c r="C52" s="19" t="s">
        <v>1972</v>
      </c>
      <c r="D52" s="19" t="s">
        <v>1973</v>
      </c>
      <c r="E52" s="62">
        <v>82.63</v>
      </c>
      <c r="F52" s="62">
        <v>14.23</v>
      </c>
      <c r="G52" s="62">
        <v>4.7299999999999995</v>
      </c>
      <c r="H52" s="62">
        <v>7</v>
      </c>
      <c r="I52" s="62">
        <v>2.5</v>
      </c>
      <c r="J52" s="62">
        <v>0</v>
      </c>
      <c r="K52" s="62">
        <v>20.75</v>
      </c>
      <c r="L52" s="62">
        <v>5.5</v>
      </c>
      <c r="M52" s="62">
        <v>4</v>
      </c>
      <c r="N52" s="62">
        <v>1</v>
      </c>
      <c r="O52" s="62">
        <v>0</v>
      </c>
      <c r="P52" s="62">
        <v>4</v>
      </c>
      <c r="Q52" s="62">
        <v>2</v>
      </c>
      <c r="R52" s="62">
        <v>4.25</v>
      </c>
      <c r="S52" s="62">
        <v>18.823529411764707</v>
      </c>
      <c r="T52" s="62">
        <v>9.264705882352942</v>
      </c>
      <c r="U52" s="62">
        <v>9.5588235294117645</v>
      </c>
      <c r="V52" s="62">
        <v>28.823529411764703</v>
      </c>
      <c r="W52" s="62">
        <v>9.5588235294117645</v>
      </c>
      <c r="X52" s="62">
        <v>9.5588235294117645</v>
      </c>
      <c r="Y52" s="62">
        <v>9.7058823529411757</v>
      </c>
      <c r="Z52" s="2">
        <f t="shared" si="0"/>
        <v>0.94117647058823528</v>
      </c>
      <c r="AA52" s="2">
        <f t="shared" si="1"/>
        <v>0.92647058823529416</v>
      </c>
      <c r="AB52" s="2">
        <f t="shared" si="2"/>
        <v>0.95588235294117641</v>
      </c>
      <c r="AC52" s="2">
        <f t="shared" si="3"/>
        <v>0.96078431372549</v>
      </c>
      <c r="AD52" s="2">
        <f t="shared" si="4"/>
        <v>0.95588235294117641</v>
      </c>
      <c r="AE52" s="2">
        <f t="shared" si="5"/>
        <v>0.95588235294117641</v>
      </c>
      <c r="AF52" s="2">
        <f t="shared" si="6"/>
        <v>0.97058823529411753</v>
      </c>
    </row>
    <row r="53" spans="1:32" s="16" customFormat="1" ht="78.75" x14ac:dyDescent="0.25">
      <c r="A53" s="3">
        <v>48</v>
      </c>
      <c r="B53" s="19" t="s">
        <v>1974</v>
      </c>
      <c r="C53" s="19" t="s">
        <v>1975</v>
      </c>
      <c r="D53" s="19" t="s">
        <v>1976</v>
      </c>
      <c r="E53" s="62">
        <v>89.02</v>
      </c>
      <c r="F53" s="62">
        <v>15.14</v>
      </c>
      <c r="G53" s="62">
        <v>4.1399999999999997</v>
      </c>
      <c r="H53" s="62">
        <v>8</v>
      </c>
      <c r="I53" s="62">
        <v>3</v>
      </c>
      <c r="J53" s="62">
        <v>0</v>
      </c>
      <c r="K53" s="62">
        <v>24.75</v>
      </c>
      <c r="L53" s="62">
        <v>6.5</v>
      </c>
      <c r="M53" s="62">
        <v>6.5</v>
      </c>
      <c r="N53" s="62">
        <v>3</v>
      </c>
      <c r="O53" s="62">
        <v>0</v>
      </c>
      <c r="P53" s="62">
        <v>5</v>
      </c>
      <c r="Q53" s="62">
        <v>0</v>
      </c>
      <c r="R53" s="62">
        <v>3.75</v>
      </c>
      <c r="S53" s="62">
        <v>19.75</v>
      </c>
      <c r="T53" s="62">
        <v>9.875</v>
      </c>
      <c r="U53" s="62">
        <v>9.875</v>
      </c>
      <c r="V53" s="62">
        <v>29.375</v>
      </c>
      <c r="W53" s="62">
        <v>9.875</v>
      </c>
      <c r="X53" s="62">
        <v>9.75</v>
      </c>
      <c r="Y53" s="62">
        <v>9.75</v>
      </c>
      <c r="Z53" s="2">
        <f t="shared" si="0"/>
        <v>0.98750000000000004</v>
      </c>
      <c r="AA53" s="2">
        <f t="shared" si="1"/>
        <v>0.98750000000000004</v>
      </c>
      <c r="AB53" s="2">
        <f t="shared" si="2"/>
        <v>0.98750000000000004</v>
      </c>
      <c r="AC53" s="2">
        <f t="shared" si="3"/>
        <v>0.97916666666666663</v>
      </c>
      <c r="AD53" s="2">
        <f t="shared" si="4"/>
        <v>0.98750000000000004</v>
      </c>
      <c r="AE53" s="2">
        <f t="shared" si="5"/>
        <v>0.97499999999999998</v>
      </c>
      <c r="AF53" s="2">
        <f t="shared" si="6"/>
        <v>0.97499999999999998</v>
      </c>
    </row>
    <row r="54" spans="1:32" s="27" customFormat="1" ht="78.75" x14ac:dyDescent="0.25">
      <c r="A54" s="3">
        <v>49</v>
      </c>
      <c r="B54" s="28" t="s">
        <v>1977</v>
      </c>
      <c r="C54" s="28" t="s">
        <v>1978</v>
      </c>
      <c r="D54" s="28" t="s">
        <v>1979</v>
      </c>
      <c r="E54" s="63">
        <v>75.650000000000006</v>
      </c>
      <c r="F54" s="63">
        <v>11.94</v>
      </c>
      <c r="G54" s="63">
        <v>2.94</v>
      </c>
      <c r="H54" s="63">
        <v>7.5</v>
      </c>
      <c r="I54" s="63">
        <v>1.5</v>
      </c>
      <c r="J54" s="63">
        <v>0</v>
      </c>
      <c r="K54" s="63">
        <v>16.2</v>
      </c>
      <c r="L54" s="63">
        <v>1</v>
      </c>
      <c r="M54" s="63">
        <v>3</v>
      </c>
      <c r="N54" s="63">
        <v>0</v>
      </c>
      <c r="O54" s="63">
        <v>6</v>
      </c>
      <c r="P54" s="63">
        <v>6.2</v>
      </c>
      <c r="Q54" s="63">
        <v>0</v>
      </c>
      <c r="R54" s="63">
        <v>0</v>
      </c>
      <c r="S54" s="63">
        <v>19.16</v>
      </c>
      <c r="T54" s="63">
        <v>9.44</v>
      </c>
      <c r="U54" s="63">
        <v>9.7200000000000006</v>
      </c>
      <c r="V54" s="63">
        <v>28.35</v>
      </c>
      <c r="W54" s="63">
        <v>9.19</v>
      </c>
      <c r="X54" s="63">
        <v>9.5299999999999994</v>
      </c>
      <c r="Y54" s="63">
        <v>9.6300000000000008</v>
      </c>
      <c r="Z54" s="2">
        <f t="shared" si="0"/>
        <v>0.95799999999999996</v>
      </c>
      <c r="AA54" s="2">
        <f t="shared" si="1"/>
        <v>0.94399999999999995</v>
      </c>
      <c r="AB54" s="2">
        <f t="shared" si="2"/>
        <v>0.97200000000000009</v>
      </c>
      <c r="AC54" s="2">
        <f t="shared" si="3"/>
        <v>0.94499999999999995</v>
      </c>
      <c r="AD54" s="2">
        <f t="shared" si="4"/>
        <v>0.91899999999999993</v>
      </c>
      <c r="AE54" s="2">
        <f t="shared" si="5"/>
        <v>0.95299999999999996</v>
      </c>
      <c r="AF54" s="2">
        <f t="shared" si="6"/>
        <v>0.96300000000000008</v>
      </c>
    </row>
    <row r="55" spans="1:32" s="27" customFormat="1" ht="63" x14ac:dyDescent="0.25">
      <c r="A55" s="28">
        <v>50</v>
      </c>
      <c r="B55" s="36" t="s">
        <v>1980</v>
      </c>
      <c r="C55" s="28" t="s">
        <v>1981</v>
      </c>
      <c r="D55" s="28">
        <v>8506008658</v>
      </c>
      <c r="E55" s="63">
        <f>F55+K55+S55+V55</f>
        <v>62.563000000000009</v>
      </c>
      <c r="F55" s="63">
        <v>2.25</v>
      </c>
      <c r="G55" s="63">
        <v>0.75</v>
      </c>
      <c r="H55" s="63">
        <v>0</v>
      </c>
      <c r="I55" s="63">
        <v>1.5</v>
      </c>
      <c r="J55" s="63">
        <v>0</v>
      </c>
      <c r="K55" s="63">
        <v>15.2</v>
      </c>
      <c r="L55" s="63">
        <v>5</v>
      </c>
      <c r="M55" s="63">
        <v>5</v>
      </c>
      <c r="N55" s="63">
        <v>0</v>
      </c>
      <c r="O55" s="63">
        <v>4</v>
      </c>
      <c r="P55" s="63">
        <v>0.2</v>
      </c>
      <c r="Q55" s="63">
        <v>0</v>
      </c>
      <c r="R55" s="63">
        <v>1</v>
      </c>
      <c r="S55" s="63">
        <v>18.233400000000003</v>
      </c>
      <c r="T55" s="63">
        <v>9.0835000000000008</v>
      </c>
      <c r="U55" s="63">
        <v>9.1499000000000006</v>
      </c>
      <c r="V55" s="63">
        <v>26.879600000000003</v>
      </c>
      <c r="W55" s="63">
        <v>8.3489000000000004</v>
      </c>
      <c r="X55" s="63">
        <v>9.2064000000000004</v>
      </c>
      <c r="Y55" s="63">
        <v>9.3242999999999991</v>
      </c>
      <c r="Z55" s="2">
        <f t="shared" si="0"/>
        <v>0.91167000000000009</v>
      </c>
      <c r="AA55" s="2">
        <f t="shared" si="1"/>
        <v>0.9083500000000001</v>
      </c>
      <c r="AB55" s="2">
        <f t="shared" si="2"/>
        <v>0.91499000000000008</v>
      </c>
      <c r="AC55" s="2">
        <f t="shared" si="3"/>
        <v>0.8959866666666666</v>
      </c>
      <c r="AD55" s="2">
        <f t="shared" si="4"/>
        <v>0.83489000000000002</v>
      </c>
      <c r="AE55" s="2">
        <f t="shared" si="5"/>
        <v>0.92064000000000001</v>
      </c>
      <c r="AF55" s="2">
        <f t="shared" si="6"/>
        <v>0.93242999999999987</v>
      </c>
    </row>
    <row r="56" spans="1:32" x14ac:dyDescent="0.25">
      <c r="E56" s="102">
        <f>AVERAGE(E6:E55)</f>
        <v>84.034260000000046</v>
      </c>
      <c r="F56" s="102">
        <f t="shared" ref="F56:Y56" si="7">AVERAGE(F6:F55)</f>
        <v>19.126600000000007</v>
      </c>
      <c r="G56" s="102">
        <f t="shared" si="7"/>
        <v>5.3815999999999997</v>
      </c>
      <c r="H56" s="102">
        <f t="shared" si="7"/>
        <v>7.77</v>
      </c>
      <c r="I56" s="102">
        <f t="shared" si="7"/>
        <v>3.95</v>
      </c>
      <c r="J56" s="102">
        <f t="shared" si="7"/>
        <v>2.0249999999999999</v>
      </c>
      <c r="K56" s="102">
        <f t="shared" si="7"/>
        <v>17.555</v>
      </c>
      <c r="L56" s="102">
        <f t="shared" si="7"/>
        <v>3.88</v>
      </c>
      <c r="M56" s="102">
        <f t="shared" si="7"/>
        <v>5.04</v>
      </c>
      <c r="N56" s="102">
        <f t="shared" si="7"/>
        <v>1.28</v>
      </c>
      <c r="O56" s="102">
        <f t="shared" si="7"/>
        <v>1.36</v>
      </c>
      <c r="P56" s="102">
        <f t="shared" si="7"/>
        <v>2.7199999999999989</v>
      </c>
      <c r="Q56" s="102">
        <f t="shared" si="7"/>
        <v>0.82</v>
      </c>
      <c r="R56" s="102">
        <f t="shared" si="7"/>
        <v>2.4550000000000001</v>
      </c>
      <c r="S56" s="102">
        <f t="shared" si="7"/>
        <v>19.394478708368389</v>
      </c>
      <c r="T56" s="102">
        <f t="shared" si="7"/>
        <v>9.6789624656788931</v>
      </c>
      <c r="U56" s="102">
        <f t="shared" si="7"/>
        <v>9.7155162426894979</v>
      </c>
      <c r="V56" s="102">
        <f t="shared" si="7"/>
        <v>27.952888765787698</v>
      </c>
      <c r="W56" s="102">
        <f t="shared" si="7"/>
        <v>8.7307362161923781</v>
      </c>
      <c r="X56" s="102">
        <f t="shared" si="7"/>
        <v>9.6568734663437876</v>
      </c>
      <c r="Y56" s="102">
        <f t="shared" si="7"/>
        <v>9.5652790832515446</v>
      </c>
      <c r="Z56" s="1">
        <f>AVERAGE(Z6:Z55)</f>
        <v>0.96972393541841906</v>
      </c>
      <c r="AA56" s="1">
        <f t="shared" ref="AA56:AF56" si="8">AVERAGE(AA6:AA55)</f>
        <v>0.9678962465678892</v>
      </c>
      <c r="AB56" s="1">
        <f t="shared" si="8"/>
        <v>0.97155162426894959</v>
      </c>
      <c r="AC56" s="1">
        <f t="shared" si="8"/>
        <v>0.93176295885959037</v>
      </c>
      <c r="AD56" s="1">
        <f t="shared" si="8"/>
        <v>0.87307362161923752</v>
      </c>
      <c r="AE56" s="1">
        <f t="shared" si="8"/>
        <v>0.96568734663437894</v>
      </c>
      <c r="AF56" s="1">
        <f t="shared" si="8"/>
        <v>0.95652790832515433</v>
      </c>
    </row>
  </sheetData>
  <mergeCells count="14">
    <mergeCell ref="E1:E4"/>
    <mergeCell ref="F1:Y1"/>
    <mergeCell ref="A2:A3"/>
    <mergeCell ref="B2:B3"/>
    <mergeCell ref="C2:C3"/>
    <mergeCell ref="D2:D3"/>
    <mergeCell ref="F2:J2"/>
    <mergeCell ref="K2:R2"/>
    <mergeCell ref="S2:U2"/>
    <mergeCell ref="V2:Y2"/>
    <mergeCell ref="F3:J3"/>
    <mergeCell ref="K3:R3"/>
    <mergeCell ref="S3:U3"/>
    <mergeCell ref="V3:Y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topLeftCell="A25" zoomScale="70" zoomScaleNormal="70" workbookViewId="0">
      <selection activeCell="C43" sqref="C43"/>
    </sheetView>
  </sheetViews>
  <sheetFormatPr defaultRowHeight="15" x14ac:dyDescent="0.25"/>
  <cols>
    <col min="1" max="1" width="9.140625" style="1"/>
    <col min="2" max="2" width="53.71093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25" ht="3.7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25" ht="94.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25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25" ht="409.5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25" ht="15.75" x14ac:dyDescent="0.25">
      <c r="A5" s="7"/>
      <c r="B5" s="6"/>
      <c r="C5" s="5"/>
      <c r="D5" s="5"/>
    </row>
    <row r="6" spans="1:25" s="38" customFormat="1" ht="94.5" x14ac:dyDescent="0.25">
      <c r="A6" s="37">
        <v>1</v>
      </c>
      <c r="B6" s="37" t="s">
        <v>1982</v>
      </c>
      <c r="C6" s="37" t="s">
        <v>1983</v>
      </c>
      <c r="D6" s="37">
        <v>3801014032</v>
      </c>
      <c r="E6" s="85">
        <v>152</v>
      </c>
      <c r="F6" s="85">
        <v>38</v>
      </c>
      <c r="G6" s="85">
        <v>9</v>
      </c>
      <c r="H6" s="85">
        <v>9</v>
      </c>
      <c r="I6" s="85">
        <v>10</v>
      </c>
      <c r="J6" s="85">
        <v>10</v>
      </c>
      <c r="K6" s="85">
        <v>64</v>
      </c>
      <c r="L6" s="85">
        <v>9</v>
      </c>
      <c r="M6" s="85">
        <v>10</v>
      </c>
      <c r="N6" s="85">
        <v>9</v>
      </c>
      <c r="O6" s="85">
        <v>9</v>
      </c>
      <c r="P6" s="85">
        <v>8</v>
      </c>
      <c r="Q6" s="85">
        <v>9.5</v>
      </c>
      <c r="R6" s="85">
        <v>9.5</v>
      </c>
      <c r="S6" s="85">
        <v>20</v>
      </c>
      <c r="T6" s="85">
        <v>10</v>
      </c>
      <c r="U6" s="85">
        <v>10</v>
      </c>
      <c r="V6" s="85">
        <v>30</v>
      </c>
      <c r="W6" s="85">
        <v>10</v>
      </c>
      <c r="X6" s="85">
        <v>10</v>
      </c>
      <c r="Y6" s="85">
        <v>10</v>
      </c>
    </row>
    <row r="7" spans="1:25" s="38" customFormat="1" ht="78.75" x14ac:dyDescent="0.25">
      <c r="A7" s="37">
        <v>2</v>
      </c>
      <c r="B7" s="37" t="s">
        <v>1984</v>
      </c>
      <c r="C7" s="37" t="s">
        <v>1985</v>
      </c>
      <c r="D7" s="37">
        <v>3801042706</v>
      </c>
      <c r="E7" s="85">
        <f>F7+K7</f>
        <v>86</v>
      </c>
      <c r="F7" s="85">
        <f>SUM(G7:J7)</f>
        <v>29</v>
      </c>
      <c r="G7" s="85">
        <v>10</v>
      </c>
      <c r="H7" s="85">
        <v>8.5</v>
      </c>
      <c r="I7" s="85">
        <v>6.5</v>
      </c>
      <c r="J7" s="85">
        <v>4</v>
      </c>
      <c r="K7" s="85">
        <f>SUM(L7:R7)</f>
        <v>57</v>
      </c>
      <c r="L7" s="85">
        <v>9</v>
      </c>
      <c r="M7" s="85">
        <v>9</v>
      </c>
      <c r="N7" s="85">
        <v>4.25</v>
      </c>
      <c r="O7" s="85">
        <v>10</v>
      </c>
      <c r="P7" s="85">
        <v>8</v>
      </c>
      <c r="Q7" s="85">
        <v>6.75</v>
      </c>
      <c r="R7" s="85">
        <v>10</v>
      </c>
      <c r="S7" s="85">
        <v>0</v>
      </c>
      <c r="T7" s="85">
        <v>0</v>
      </c>
      <c r="U7" s="85">
        <v>0</v>
      </c>
      <c r="V7" s="85">
        <v>0</v>
      </c>
      <c r="W7" s="85">
        <v>0</v>
      </c>
      <c r="X7" s="85">
        <v>0</v>
      </c>
      <c r="Y7" s="85">
        <v>0</v>
      </c>
    </row>
    <row r="8" spans="1:25" s="38" customFormat="1" ht="63" x14ac:dyDescent="0.25">
      <c r="A8" s="37">
        <v>3</v>
      </c>
      <c r="B8" s="37" t="s">
        <v>1986</v>
      </c>
      <c r="C8" s="37" t="s">
        <v>1987</v>
      </c>
      <c r="D8" s="37">
        <v>3803203765</v>
      </c>
      <c r="E8" s="85">
        <v>140</v>
      </c>
      <c r="F8" s="85">
        <v>35.200000000000003</v>
      </c>
      <c r="G8" s="85">
        <v>9</v>
      </c>
      <c r="H8" s="85">
        <v>9</v>
      </c>
      <c r="I8" s="85">
        <v>8.6</v>
      </c>
      <c r="J8" s="85">
        <v>8.6</v>
      </c>
      <c r="K8" s="85">
        <v>60.8</v>
      </c>
      <c r="L8" s="85">
        <v>7.6000000000000005</v>
      </c>
      <c r="M8" s="85">
        <v>8.9</v>
      </c>
      <c r="N8" s="85">
        <v>8.6</v>
      </c>
      <c r="O8" s="85">
        <v>8.1999999999999993</v>
      </c>
      <c r="P8" s="85">
        <v>9.6</v>
      </c>
      <c r="Q8" s="85">
        <v>8.6999999999999993</v>
      </c>
      <c r="R8" s="85">
        <v>9.1999999999999993</v>
      </c>
      <c r="S8" s="85">
        <v>20</v>
      </c>
      <c r="T8" s="85">
        <v>10</v>
      </c>
      <c r="U8" s="85">
        <v>10</v>
      </c>
      <c r="V8" s="85">
        <v>24</v>
      </c>
      <c r="W8" s="85">
        <v>6</v>
      </c>
      <c r="X8" s="85">
        <v>9</v>
      </c>
      <c r="Y8" s="85">
        <v>9</v>
      </c>
    </row>
    <row r="9" spans="1:25" s="38" customFormat="1" ht="94.5" x14ac:dyDescent="0.25">
      <c r="A9" s="37">
        <v>4</v>
      </c>
      <c r="B9" s="37" t="s">
        <v>1988</v>
      </c>
      <c r="C9" s="37" t="s">
        <v>1989</v>
      </c>
      <c r="D9" s="37">
        <v>3803203331</v>
      </c>
      <c r="E9" s="85">
        <f>F9+K9+S9+V9</f>
        <v>145.70150000000001</v>
      </c>
      <c r="F9" s="85">
        <f>SUM(G9:J9)</f>
        <v>34.619700000000002</v>
      </c>
      <c r="G9" s="85">
        <v>8.2254000000000005</v>
      </c>
      <c r="H9" s="85">
        <v>8.6196999999999999</v>
      </c>
      <c r="I9" s="85">
        <v>8.9859000000000009</v>
      </c>
      <c r="J9" s="85">
        <v>8.7887000000000004</v>
      </c>
      <c r="K9" s="85">
        <f>SUM(L9:R9)</f>
        <v>62.981800000000007</v>
      </c>
      <c r="L9" s="85">
        <v>8.6999999999999993</v>
      </c>
      <c r="M9" s="85">
        <v>9.0985999999999994</v>
      </c>
      <c r="N9" s="85">
        <v>9.1127000000000002</v>
      </c>
      <c r="O9" s="85">
        <v>8.6478999999999999</v>
      </c>
      <c r="P9" s="85">
        <v>9.2112999999999996</v>
      </c>
      <c r="Q9" s="85">
        <v>9.0985999999999994</v>
      </c>
      <c r="R9" s="85">
        <v>9.1127000000000002</v>
      </c>
      <c r="S9" s="85">
        <v>20</v>
      </c>
      <c r="T9" s="85">
        <v>10</v>
      </c>
      <c r="U9" s="85">
        <v>10</v>
      </c>
      <c r="V9" s="85">
        <f>SUM(W9:Y9)</f>
        <v>28.1</v>
      </c>
      <c r="W9" s="85">
        <v>8.3000000000000007</v>
      </c>
      <c r="X9" s="85">
        <v>9.9</v>
      </c>
      <c r="Y9" s="85">
        <v>9.9</v>
      </c>
    </row>
    <row r="10" spans="1:25" s="38" customFormat="1" ht="94.5" x14ac:dyDescent="0.25">
      <c r="A10" s="37">
        <v>5</v>
      </c>
      <c r="B10" s="37" t="s">
        <v>1990</v>
      </c>
      <c r="C10" s="37" t="s">
        <v>1991</v>
      </c>
      <c r="D10" s="37">
        <v>3823001527</v>
      </c>
      <c r="E10" s="85">
        <v>148</v>
      </c>
      <c r="F10" s="85">
        <v>34</v>
      </c>
      <c r="G10" s="85">
        <v>8</v>
      </c>
      <c r="H10" s="85">
        <v>8</v>
      </c>
      <c r="I10" s="85">
        <v>9</v>
      </c>
      <c r="J10" s="85">
        <v>9</v>
      </c>
      <c r="K10" s="85">
        <v>64</v>
      </c>
      <c r="L10" s="85">
        <v>10</v>
      </c>
      <c r="M10" s="85">
        <v>10</v>
      </c>
      <c r="N10" s="85">
        <v>8</v>
      </c>
      <c r="O10" s="85">
        <v>9</v>
      </c>
      <c r="P10" s="85">
        <v>10</v>
      </c>
      <c r="Q10" s="85">
        <v>9</v>
      </c>
      <c r="R10" s="85">
        <v>8</v>
      </c>
      <c r="S10" s="85">
        <v>20</v>
      </c>
      <c r="T10" s="85">
        <v>10</v>
      </c>
      <c r="U10" s="85">
        <v>10</v>
      </c>
      <c r="V10" s="85">
        <v>30</v>
      </c>
      <c r="W10" s="85">
        <v>10</v>
      </c>
      <c r="X10" s="85">
        <v>10</v>
      </c>
      <c r="Y10" s="85">
        <v>10</v>
      </c>
    </row>
    <row r="11" spans="1:25" s="38" customFormat="1" ht="94.5" x14ac:dyDescent="0.25">
      <c r="A11" s="37">
        <v>6</v>
      </c>
      <c r="B11" s="37" t="s">
        <v>1992</v>
      </c>
      <c r="C11" s="37" t="s">
        <v>1993</v>
      </c>
      <c r="D11" s="37">
        <v>3806009205</v>
      </c>
      <c r="E11" s="85">
        <f>F11+K11+S11+V11</f>
        <v>132</v>
      </c>
      <c r="F11" s="85">
        <f>SUM(G11:J11)</f>
        <v>33</v>
      </c>
      <c r="G11" s="85">
        <v>8</v>
      </c>
      <c r="H11" s="85">
        <v>8.5</v>
      </c>
      <c r="I11" s="85">
        <v>8</v>
      </c>
      <c r="J11" s="85">
        <v>8.5</v>
      </c>
      <c r="K11" s="85">
        <f>SUM(L11:R11)</f>
        <v>54</v>
      </c>
      <c r="L11" s="85">
        <v>5.5</v>
      </c>
      <c r="M11" s="85">
        <v>7</v>
      </c>
      <c r="N11" s="85">
        <v>8.5</v>
      </c>
      <c r="O11" s="85">
        <v>8.5</v>
      </c>
      <c r="P11" s="85">
        <v>8</v>
      </c>
      <c r="Q11" s="85">
        <v>8.5</v>
      </c>
      <c r="R11" s="85">
        <v>8</v>
      </c>
      <c r="S11" s="85">
        <v>20</v>
      </c>
      <c r="T11" s="85">
        <v>10</v>
      </c>
      <c r="U11" s="85">
        <v>10</v>
      </c>
      <c r="V11" s="85">
        <v>25</v>
      </c>
      <c r="W11" s="85">
        <v>5</v>
      </c>
      <c r="X11" s="85">
        <v>10</v>
      </c>
      <c r="Y11" s="85">
        <v>10</v>
      </c>
    </row>
    <row r="12" spans="1:25" s="38" customFormat="1" ht="94.5" x14ac:dyDescent="0.25">
      <c r="A12" s="37">
        <v>7</v>
      </c>
      <c r="B12" s="37" t="s">
        <v>1994</v>
      </c>
      <c r="C12" s="37" t="s">
        <v>1995</v>
      </c>
      <c r="D12" s="37">
        <v>3809023991</v>
      </c>
      <c r="E12" s="85">
        <v>123.5625</v>
      </c>
      <c r="F12" s="85">
        <v>28.3125</v>
      </c>
      <c r="G12" s="85">
        <v>6.9375</v>
      </c>
      <c r="H12" s="85">
        <v>6.4375</v>
      </c>
      <c r="I12" s="85">
        <v>7.625</v>
      </c>
      <c r="J12" s="85">
        <v>7.3125</v>
      </c>
      <c r="K12" s="85">
        <v>52.75</v>
      </c>
      <c r="L12" s="85">
        <v>5.5</v>
      </c>
      <c r="M12" s="85">
        <v>7.5</v>
      </c>
      <c r="N12" s="85">
        <v>7.6875</v>
      </c>
      <c r="O12" s="85">
        <v>7.8125</v>
      </c>
      <c r="P12" s="85">
        <v>8.4375</v>
      </c>
      <c r="Q12" s="85">
        <v>8.125</v>
      </c>
      <c r="R12" s="85">
        <v>7.6875</v>
      </c>
      <c r="S12" s="85">
        <v>18.75</v>
      </c>
      <c r="T12" s="85">
        <v>9.375</v>
      </c>
      <c r="U12" s="85">
        <v>9.375</v>
      </c>
      <c r="V12" s="85">
        <v>23.75</v>
      </c>
      <c r="W12" s="85">
        <v>5.625</v>
      </c>
      <c r="X12" s="85">
        <v>8.75</v>
      </c>
      <c r="Y12" s="85">
        <v>9.375</v>
      </c>
    </row>
    <row r="13" spans="1:25" s="38" customFormat="1" ht="78.75" x14ac:dyDescent="0.25">
      <c r="A13" s="37">
        <v>8</v>
      </c>
      <c r="B13" s="37" t="s">
        <v>1996</v>
      </c>
      <c r="C13" s="37" t="s">
        <v>1997</v>
      </c>
      <c r="D13" s="37">
        <v>3809024057</v>
      </c>
      <c r="E13" s="85">
        <v>135.83327777777777</v>
      </c>
      <c r="F13" s="85">
        <v>33.1111</v>
      </c>
      <c r="G13" s="85">
        <v>8.1111000000000004</v>
      </c>
      <c r="H13" s="85">
        <v>7.8888999999999996</v>
      </c>
      <c r="I13" s="85">
        <v>8.7777999999999992</v>
      </c>
      <c r="J13" s="85">
        <v>8.3332999999999995</v>
      </c>
      <c r="K13" s="85">
        <v>54.944400000000002</v>
      </c>
      <c r="L13" s="85">
        <v>8.3888999999999996</v>
      </c>
      <c r="M13" s="85">
        <v>7.3333000000000004</v>
      </c>
      <c r="N13" s="85">
        <v>8</v>
      </c>
      <c r="O13" s="85">
        <v>7.1111000000000004</v>
      </c>
      <c r="P13" s="85">
        <v>8.6667000000000005</v>
      </c>
      <c r="Q13" s="85">
        <v>8</v>
      </c>
      <c r="R13" s="85">
        <v>7.4443999999999999</v>
      </c>
      <c r="S13" s="85">
        <v>20</v>
      </c>
      <c r="T13" s="85">
        <v>10</v>
      </c>
      <c r="U13" s="85">
        <v>10</v>
      </c>
      <c r="V13" s="85">
        <v>27.777777777777779</v>
      </c>
      <c r="W13" s="85">
        <v>8.8888888888888893</v>
      </c>
      <c r="X13" s="85">
        <v>8.8888888888888893</v>
      </c>
      <c r="Y13" s="85">
        <v>10</v>
      </c>
    </row>
    <row r="14" spans="1:25" s="38" customFormat="1" ht="63" x14ac:dyDescent="0.25">
      <c r="A14" s="37">
        <v>9</v>
      </c>
      <c r="B14" s="37" t="s">
        <v>1998</v>
      </c>
      <c r="C14" s="37" t="s">
        <v>1999</v>
      </c>
      <c r="D14" s="37">
        <v>3809023871</v>
      </c>
      <c r="E14" s="85">
        <v>127.5625</v>
      </c>
      <c r="F14" s="85">
        <v>31.5</v>
      </c>
      <c r="G14" s="85">
        <v>7.5</v>
      </c>
      <c r="H14" s="85">
        <v>8.625</v>
      </c>
      <c r="I14" s="85">
        <v>7.875</v>
      </c>
      <c r="J14" s="85">
        <v>7.5</v>
      </c>
      <c r="K14" s="85">
        <v>52.3125</v>
      </c>
      <c r="L14" s="85">
        <v>6.5625</v>
      </c>
      <c r="M14" s="85">
        <v>7.5</v>
      </c>
      <c r="N14" s="85">
        <v>8.25</v>
      </c>
      <c r="O14" s="85">
        <v>6</v>
      </c>
      <c r="P14" s="85">
        <v>8</v>
      </c>
      <c r="Q14" s="85">
        <v>8.125</v>
      </c>
      <c r="R14" s="85">
        <v>7.875</v>
      </c>
      <c r="S14" s="85">
        <v>17.5</v>
      </c>
      <c r="T14" s="85">
        <v>8.75</v>
      </c>
      <c r="U14" s="85">
        <v>8.75</v>
      </c>
      <c r="V14" s="85">
        <v>26.25</v>
      </c>
      <c r="W14" s="85">
        <v>8.75</v>
      </c>
      <c r="X14" s="85">
        <v>8.75</v>
      </c>
      <c r="Y14" s="85">
        <v>8.75</v>
      </c>
    </row>
    <row r="15" spans="1:25" s="38" customFormat="1" ht="63" x14ac:dyDescent="0.25">
      <c r="A15" s="37">
        <v>10</v>
      </c>
      <c r="B15" s="37" t="s">
        <v>2000</v>
      </c>
      <c r="C15" s="37" t="s">
        <v>2001</v>
      </c>
      <c r="D15" s="37">
        <v>3810024414</v>
      </c>
      <c r="E15" s="85">
        <v>137.375</v>
      </c>
      <c r="F15" s="85">
        <v>33.5</v>
      </c>
      <c r="G15" s="85">
        <v>8.5</v>
      </c>
      <c r="H15" s="85">
        <v>8</v>
      </c>
      <c r="I15" s="85">
        <v>8.75</v>
      </c>
      <c r="J15" s="85">
        <v>8.25</v>
      </c>
      <c r="K15" s="85">
        <v>58.875</v>
      </c>
      <c r="L15" s="85">
        <v>6.875</v>
      </c>
      <c r="M15" s="85">
        <v>8.75</v>
      </c>
      <c r="N15" s="85">
        <v>9</v>
      </c>
      <c r="O15" s="85">
        <v>8.25</v>
      </c>
      <c r="P15" s="85">
        <v>9.75</v>
      </c>
      <c r="Q15" s="85">
        <v>8</v>
      </c>
      <c r="R15" s="85">
        <v>8.25</v>
      </c>
      <c r="S15" s="85">
        <v>20</v>
      </c>
      <c r="T15" s="85">
        <v>10</v>
      </c>
      <c r="U15" s="85">
        <v>10</v>
      </c>
      <c r="V15" s="85">
        <v>25</v>
      </c>
      <c r="W15" s="85">
        <v>5</v>
      </c>
      <c r="X15" s="85">
        <v>10</v>
      </c>
      <c r="Y15" s="85">
        <v>10</v>
      </c>
    </row>
    <row r="16" spans="1:25" s="38" customFormat="1" ht="94.5" x14ac:dyDescent="0.25">
      <c r="A16" s="37">
        <v>11</v>
      </c>
      <c r="B16" s="37" t="s">
        <v>2002</v>
      </c>
      <c r="C16" s="37" t="s">
        <v>2003</v>
      </c>
      <c r="D16" s="37">
        <v>3808046080</v>
      </c>
      <c r="E16" s="85">
        <v>134.60460294117649</v>
      </c>
      <c r="F16" s="85">
        <v>32.444400000000002</v>
      </c>
      <c r="G16" s="85">
        <v>7.9443999999999999</v>
      </c>
      <c r="H16" s="85">
        <v>8.1667000000000005</v>
      </c>
      <c r="I16" s="85">
        <v>8</v>
      </c>
      <c r="J16" s="85">
        <v>8.3332999999999995</v>
      </c>
      <c r="K16" s="85">
        <v>56.277850000000001</v>
      </c>
      <c r="L16" s="85">
        <v>7.4444499999999998</v>
      </c>
      <c r="M16" s="85">
        <v>7.8888999999999996</v>
      </c>
      <c r="N16" s="85">
        <v>8</v>
      </c>
      <c r="O16" s="85">
        <v>8.3888999999999996</v>
      </c>
      <c r="P16" s="85">
        <v>8.2777999999999992</v>
      </c>
      <c r="Q16" s="85">
        <v>8.2222000000000008</v>
      </c>
      <c r="R16" s="85">
        <v>8.0556000000000001</v>
      </c>
      <c r="S16" s="85">
        <v>18.823529411764707</v>
      </c>
      <c r="T16" s="85">
        <v>9.4117647058823533</v>
      </c>
      <c r="U16" s="85">
        <v>9.4117647058823533</v>
      </c>
      <c r="V16" s="85">
        <v>27.058823529411768</v>
      </c>
      <c r="W16" s="85">
        <v>8.235294117647058</v>
      </c>
      <c r="X16" s="85">
        <v>9.4117647058823533</v>
      </c>
      <c r="Y16" s="85">
        <v>9.4117647058823533</v>
      </c>
    </row>
    <row r="17" spans="1:25" s="38" customFormat="1" ht="63" x14ac:dyDescent="0.25">
      <c r="A17" s="37">
        <v>13</v>
      </c>
      <c r="B17" s="37" t="s">
        <v>2004</v>
      </c>
      <c r="C17" s="37" t="s">
        <v>2005</v>
      </c>
      <c r="D17" s="37">
        <v>3812008866</v>
      </c>
      <c r="E17" s="85">
        <f>F17+K17+S17+V17</f>
        <v>138.2636</v>
      </c>
      <c r="F17" s="85">
        <f>SUM(G17:J17)</f>
        <v>34.636299999999999</v>
      </c>
      <c r="G17" s="85">
        <v>8.6818000000000008</v>
      </c>
      <c r="H17" s="85">
        <v>8.6818000000000008</v>
      </c>
      <c r="I17" s="85">
        <v>8.6818000000000008</v>
      </c>
      <c r="J17" s="85">
        <v>8.5908999999999995</v>
      </c>
      <c r="K17" s="85">
        <f>SUM(L17:R17)</f>
        <v>60.627299999999991</v>
      </c>
      <c r="L17" s="85">
        <v>8.4</v>
      </c>
      <c r="M17" s="85">
        <v>8.8181999999999992</v>
      </c>
      <c r="N17" s="85">
        <v>8.7727000000000004</v>
      </c>
      <c r="O17" s="85">
        <v>8.7727000000000004</v>
      </c>
      <c r="P17" s="85">
        <v>8.7272999999999996</v>
      </c>
      <c r="Q17" s="85">
        <v>8.5908999999999995</v>
      </c>
      <c r="R17" s="85">
        <v>8.5455000000000005</v>
      </c>
      <c r="S17" s="86">
        <f>SUM(T17:U17)</f>
        <v>17.2</v>
      </c>
      <c r="T17" s="85">
        <v>8.6</v>
      </c>
      <c r="U17" s="85">
        <v>8.6</v>
      </c>
      <c r="V17" s="86">
        <f>SUM(W17:Y17)</f>
        <v>25.799999999999997</v>
      </c>
      <c r="W17" s="85">
        <v>8.6</v>
      </c>
      <c r="X17" s="85">
        <v>8.6</v>
      </c>
      <c r="Y17" s="85">
        <v>8.6</v>
      </c>
    </row>
    <row r="18" spans="1:25" s="38" customFormat="1" ht="94.5" x14ac:dyDescent="0.25">
      <c r="A18" s="37">
        <v>14</v>
      </c>
      <c r="B18" s="37" t="s">
        <v>2006</v>
      </c>
      <c r="C18" s="37" t="s">
        <v>2007</v>
      </c>
      <c r="D18" s="37">
        <v>3829000424</v>
      </c>
      <c r="E18" s="85">
        <f>F18+K18+S18+V18</f>
        <v>127.91315</v>
      </c>
      <c r="F18" s="85">
        <f>SUM(G18:J18)</f>
        <v>30.433800000000002</v>
      </c>
      <c r="G18" s="85">
        <v>7.5367499999999996</v>
      </c>
      <c r="H18" s="85">
        <v>9.1617499999999996</v>
      </c>
      <c r="I18" s="85">
        <v>8.6617499999999996</v>
      </c>
      <c r="J18" s="85">
        <v>5.07355</v>
      </c>
      <c r="K18" s="85">
        <f>SUM(L18:R18)</f>
        <v>47.479349999999997</v>
      </c>
      <c r="L18" s="85">
        <v>5.95</v>
      </c>
      <c r="M18" s="85">
        <v>8.7058999999999997</v>
      </c>
      <c r="N18" s="85">
        <v>7.5441000000000003</v>
      </c>
      <c r="O18" s="85">
        <v>6.9117499999999996</v>
      </c>
      <c r="P18" s="85">
        <v>5.0441000000000003</v>
      </c>
      <c r="Q18" s="85">
        <v>6.5146999999999995</v>
      </c>
      <c r="R18" s="85">
        <v>6.8087999999999997</v>
      </c>
      <c r="S18" s="85">
        <v>20</v>
      </c>
      <c r="T18" s="85">
        <v>10</v>
      </c>
      <c r="U18" s="85">
        <v>10</v>
      </c>
      <c r="V18" s="85">
        <v>30</v>
      </c>
      <c r="W18" s="85">
        <v>10</v>
      </c>
      <c r="X18" s="85">
        <v>10</v>
      </c>
      <c r="Y18" s="85">
        <v>10</v>
      </c>
    </row>
    <row r="19" spans="1:25" s="38" customFormat="1" ht="94.5" x14ac:dyDescent="0.25">
      <c r="A19" s="37">
        <v>15</v>
      </c>
      <c r="B19" s="37" t="s">
        <v>2008</v>
      </c>
      <c r="C19" s="37" t="s">
        <v>2009</v>
      </c>
      <c r="D19" s="37">
        <v>3814008237</v>
      </c>
      <c r="E19" s="85">
        <v>139.99995000000001</v>
      </c>
      <c r="F19" s="85">
        <v>32.666600000000003</v>
      </c>
      <c r="G19" s="85">
        <v>10</v>
      </c>
      <c r="H19" s="85">
        <v>8.3332999999999995</v>
      </c>
      <c r="I19" s="85">
        <v>5.3333000000000004</v>
      </c>
      <c r="J19" s="85">
        <v>9</v>
      </c>
      <c r="K19" s="85">
        <v>57.333349999999996</v>
      </c>
      <c r="L19" s="85">
        <v>8.6666500000000006</v>
      </c>
      <c r="M19" s="85">
        <v>9</v>
      </c>
      <c r="N19" s="85">
        <v>8.3332999999999995</v>
      </c>
      <c r="O19" s="85">
        <v>7.6666999999999996</v>
      </c>
      <c r="P19" s="85">
        <v>10</v>
      </c>
      <c r="Q19" s="85">
        <v>7.6666999999999996</v>
      </c>
      <c r="R19" s="85">
        <v>6</v>
      </c>
      <c r="S19" s="85">
        <v>20</v>
      </c>
      <c r="T19" s="85">
        <v>10</v>
      </c>
      <c r="U19" s="85">
        <v>10</v>
      </c>
      <c r="V19" s="85">
        <v>30</v>
      </c>
      <c r="W19" s="85">
        <v>10</v>
      </c>
      <c r="X19" s="85">
        <v>10</v>
      </c>
      <c r="Y19" s="85">
        <v>10</v>
      </c>
    </row>
    <row r="20" spans="1:25" s="38" customFormat="1" ht="63" x14ac:dyDescent="0.25">
      <c r="A20" s="37">
        <v>16</v>
      </c>
      <c r="B20" s="37" t="s">
        <v>2010</v>
      </c>
      <c r="C20" s="37" t="s">
        <v>2011</v>
      </c>
      <c r="D20" s="37">
        <v>3815005969</v>
      </c>
      <c r="E20" s="85">
        <v>138.4039157894737</v>
      </c>
      <c r="F20" s="85">
        <v>34.306100000000001</v>
      </c>
      <c r="G20" s="85">
        <v>8.4591999999999992</v>
      </c>
      <c r="H20" s="85">
        <v>8.5204000000000004</v>
      </c>
      <c r="I20" s="85">
        <v>8.7448999999999995</v>
      </c>
      <c r="J20" s="85">
        <v>8.5815999999999999</v>
      </c>
      <c r="K20" s="85">
        <v>57.571500000000007</v>
      </c>
      <c r="L20" s="85">
        <v>7.0305999999999997</v>
      </c>
      <c r="M20" s="85">
        <v>8.4795999999999996</v>
      </c>
      <c r="N20" s="85">
        <v>8.3264999999999993</v>
      </c>
      <c r="O20" s="85">
        <v>8.2142999999999997</v>
      </c>
      <c r="P20" s="85">
        <v>8.7142999999999997</v>
      </c>
      <c r="Q20" s="85">
        <v>8.3979999999999997</v>
      </c>
      <c r="R20" s="85">
        <v>8.4082000000000008</v>
      </c>
      <c r="S20" s="85">
        <v>19.684210526315791</v>
      </c>
      <c r="T20" s="85">
        <v>9.7894736842105274</v>
      </c>
      <c r="U20" s="85">
        <v>9.8947368421052637</v>
      </c>
      <c r="V20" s="85">
        <v>26.842105263157897</v>
      </c>
      <c r="W20" s="85">
        <v>7.2631578947368425</v>
      </c>
      <c r="X20" s="85">
        <v>9.7894736842105274</v>
      </c>
      <c r="Y20" s="85">
        <v>9.7894736842105274</v>
      </c>
    </row>
    <row r="21" spans="1:25" s="38" customFormat="1" ht="94.5" x14ac:dyDescent="0.25">
      <c r="A21" s="37">
        <v>17</v>
      </c>
      <c r="B21" s="37" t="s">
        <v>2012</v>
      </c>
      <c r="C21" s="37" t="s">
        <v>2013</v>
      </c>
      <c r="D21" s="37">
        <v>3816001572</v>
      </c>
      <c r="E21" s="85">
        <f>F21+K21+S21+V21</f>
        <v>142.23500000000001</v>
      </c>
      <c r="F21" s="85">
        <f>SUM(G21:J21)</f>
        <v>33.185000000000002</v>
      </c>
      <c r="G21" s="85">
        <v>9.4649999999999999</v>
      </c>
      <c r="H21" s="85">
        <v>9.14</v>
      </c>
      <c r="I21" s="85">
        <v>8.4649999999999999</v>
      </c>
      <c r="J21" s="85">
        <v>6.1150000000000002</v>
      </c>
      <c r="K21" s="85">
        <f>SUM(L21:R21)</f>
        <v>59.97999999999999</v>
      </c>
      <c r="L21" s="85">
        <v>9.2199999999999989</v>
      </c>
      <c r="M21" s="85">
        <v>8.9349999999999987</v>
      </c>
      <c r="N21" s="85">
        <v>8.4349999999999987</v>
      </c>
      <c r="O21" s="85">
        <v>9.254999999999999</v>
      </c>
      <c r="P21" s="85">
        <v>6.5949999999999998</v>
      </c>
      <c r="Q21" s="85">
        <v>8.52</v>
      </c>
      <c r="R21" s="85">
        <v>9.02</v>
      </c>
      <c r="S21" s="85">
        <v>19.68</v>
      </c>
      <c r="T21" s="85">
        <v>10</v>
      </c>
      <c r="U21" s="85">
        <v>9.68</v>
      </c>
      <c r="V21" s="85">
        <v>29.39</v>
      </c>
      <c r="W21" s="85">
        <v>9.4700000000000006</v>
      </c>
      <c r="X21" s="85">
        <v>9.92</v>
      </c>
      <c r="Y21" s="85">
        <v>10</v>
      </c>
    </row>
    <row r="22" spans="1:25" ht="110.25" x14ac:dyDescent="0.25">
      <c r="A22" s="37">
        <v>18</v>
      </c>
      <c r="B22" s="39" t="s">
        <v>2014</v>
      </c>
      <c r="C22" s="39" t="s">
        <v>2015</v>
      </c>
      <c r="D22" s="39">
        <v>3812108042</v>
      </c>
      <c r="E22" s="87">
        <f>F22+K22+S22+V22</f>
        <v>111.47999999999999</v>
      </c>
      <c r="F22" s="87">
        <f>SUM(G22:J22)</f>
        <v>24.509999999999998</v>
      </c>
      <c r="G22" s="87">
        <v>7.1050000000000004</v>
      </c>
      <c r="H22" s="87">
        <v>7.1549999999999994</v>
      </c>
      <c r="I22" s="87">
        <v>6.24</v>
      </c>
      <c r="J22" s="87">
        <v>4.01</v>
      </c>
      <c r="K22" s="87">
        <f>SUM(L22:R22)</f>
        <v>52.25</v>
      </c>
      <c r="L22" s="87">
        <v>6.26</v>
      </c>
      <c r="M22" s="87">
        <v>6.5049999999999999</v>
      </c>
      <c r="N22" s="87">
        <v>7.5650000000000004</v>
      </c>
      <c r="O22" s="87">
        <v>8.4849999999999994</v>
      </c>
      <c r="P22" s="87">
        <v>4.9649999999999999</v>
      </c>
      <c r="Q22" s="87">
        <v>9.43</v>
      </c>
      <c r="R22" s="87">
        <v>9.0399999999999991</v>
      </c>
      <c r="S22" s="87">
        <v>13.88</v>
      </c>
      <c r="T22" s="87">
        <v>8.43</v>
      </c>
      <c r="U22" s="87">
        <v>5.45</v>
      </c>
      <c r="V22" s="87">
        <f>SUM(W22:Y22)</f>
        <v>20.84</v>
      </c>
      <c r="W22" s="87">
        <v>7.89</v>
      </c>
      <c r="X22" s="87">
        <v>4.38</v>
      </c>
      <c r="Y22" s="87">
        <v>8.57</v>
      </c>
    </row>
    <row r="23" spans="1:25" s="38" customFormat="1" ht="94.5" x14ac:dyDescent="0.25">
      <c r="A23" s="37">
        <v>19</v>
      </c>
      <c r="B23" s="37" t="s">
        <v>2016</v>
      </c>
      <c r="C23" s="37" t="s">
        <v>2017</v>
      </c>
      <c r="D23" s="37">
        <v>3820005717</v>
      </c>
      <c r="E23" s="85">
        <f>F23+K23+S23+V23</f>
        <v>96.75</v>
      </c>
      <c r="F23" s="85">
        <f>SUM(G23:J23)</f>
        <v>12.25</v>
      </c>
      <c r="G23" s="85">
        <v>3.25</v>
      </c>
      <c r="H23" s="85">
        <v>4.5</v>
      </c>
      <c r="I23" s="85">
        <v>4</v>
      </c>
      <c r="J23" s="85">
        <v>0.5</v>
      </c>
      <c r="K23" s="85">
        <f>SUM(L23:R23)</f>
        <v>34.5</v>
      </c>
      <c r="L23" s="85">
        <v>7.5</v>
      </c>
      <c r="M23" s="85">
        <v>7.75</v>
      </c>
      <c r="N23" s="85">
        <v>5.25</v>
      </c>
      <c r="O23" s="85">
        <v>5.75</v>
      </c>
      <c r="P23" s="85">
        <v>0.25</v>
      </c>
      <c r="Q23" s="85">
        <v>3.75</v>
      </c>
      <c r="R23" s="85">
        <v>4.25</v>
      </c>
      <c r="S23" s="85">
        <v>20</v>
      </c>
      <c r="T23" s="85">
        <v>10</v>
      </c>
      <c r="U23" s="85">
        <v>10</v>
      </c>
      <c r="V23" s="85">
        <v>30</v>
      </c>
      <c r="W23" s="85">
        <v>10</v>
      </c>
      <c r="X23" s="85">
        <v>10</v>
      </c>
      <c r="Y23" s="85">
        <v>10</v>
      </c>
    </row>
    <row r="24" spans="1:25" s="38" customFormat="1" ht="63" x14ac:dyDescent="0.25">
      <c r="A24" s="37">
        <v>20</v>
      </c>
      <c r="B24" s="37" t="s">
        <v>2018</v>
      </c>
      <c r="C24" s="37" t="s">
        <v>2019</v>
      </c>
      <c r="D24" s="37">
        <v>3820005548</v>
      </c>
      <c r="E24" s="85">
        <v>156.80440000000002</v>
      </c>
      <c r="F24" s="85">
        <v>38.652200000000008</v>
      </c>
      <c r="G24" s="85">
        <v>9.3477999999999994</v>
      </c>
      <c r="H24" s="85">
        <v>9.6957000000000004</v>
      </c>
      <c r="I24" s="85">
        <v>9.7826000000000004</v>
      </c>
      <c r="J24" s="85">
        <v>9.8261000000000003</v>
      </c>
      <c r="K24" s="85">
        <v>68.152200000000008</v>
      </c>
      <c r="L24" s="85">
        <v>9.5</v>
      </c>
      <c r="M24" s="85">
        <v>9.8696000000000002</v>
      </c>
      <c r="N24" s="85">
        <v>9.5652000000000008</v>
      </c>
      <c r="O24" s="85">
        <v>9.6087000000000007</v>
      </c>
      <c r="P24" s="85">
        <v>9.9130000000000003</v>
      </c>
      <c r="Q24" s="85">
        <v>9.8261000000000003</v>
      </c>
      <c r="R24" s="85">
        <v>9.8696000000000002</v>
      </c>
      <c r="S24" s="85">
        <v>20</v>
      </c>
      <c r="T24" s="85">
        <v>10</v>
      </c>
      <c r="U24" s="85">
        <v>10</v>
      </c>
      <c r="V24" s="85">
        <v>30</v>
      </c>
      <c r="W24" s="85">
        <v>10</v>
      </c>
      <c r="X24" s="85">
        <v>10</v>
      </c>
      <c r="Y24" s="85">
        <v>10</v>
      </c>
    </row>
    <row r="25" spans="1:25" s="38" customFormat="1" ht="78.75" x14ac:dyDescent="0.25">
      <c r="A25" s="37">
        <v>21</v>
      </c>
      <c r="B25" s="37" t="s">
        <v>2020</v>
      </c>
      <c r="C25" s="37" t="s">
        <v>2021</v>
      </c>
      <c r="D25" s="37">
        <v>3844004960</v>
      </c>
      <c r="E25" s="85">
        <f>F25+K25+S25+V25</f>
        <v>144.14950000000002</v>
      </c>
      <c r="F25" s="85">
        <f>SUM(G25:J25)</f>
        <v>32.56635</v>
      </c>
      <c r="G25" s="85">
        <v>8.6275499999999994</v>
      </c>
      <c r="H25" s="85">
        <v>9.3367500000000003</v>
      </c>
      <c r="I25" s="85">
        <v>7.3163499999999999</v>
      </c>
      <c r="J25" s="85">
        <v>7.2857000000000003</v>
      </c>
      <c r="K25" s="85">
        <f>SUM(L25:R25)</f>
        <v>61.58315000000001</v>
      </c>
      <c r="L25" s="85">
        <v>9.0500000000000007</v>
      </c>
      <c r="M25" s="85">
        <v>8.9285500000000013</v>
      </c>
      <c r="N25" s="85">
        <v>7.3035500000000004</v>
      </c>
      <c r="O25" s="85">
        <v>9.3877500000000005</v>
      </c>
      <c r="P25" s="85">
        <v>8.8877500000000005</v>
      </c>
      <c r="Q25" s="85">
        <v>8.6888000000000005</v>
      </c>
      <c r="R25" s="85">
        <v>9.3367500000000003</v>
      </c>
      <c r="S25" s="85">
        <v>20</v>
      </c>
      <c r="T25" s="85">
        <v>10</v>
      </c>
      <c r="U25" s="85">
        <v>10</v>
      </c>
      <c r="V25" s="85">
        <v>30</v>
      </c>
      <c r="W25" s="85">
        <v>10</v>
      </c>
      <c r="X25" s="85">
        <v>10</v>
      </c>
      <c r="Y25" s="85">
        <v>10</v>
      </c>
    </row>
    <row r="26" spans="1:25" s="20" customFormat="1" ht="63" x14ac:dyDescent="0.25">
      <c r="A26" s="37">
        <v>22</v>
      </c>
      <c r="B26" s="22" t="s">
        <v>2022</v>
      </c>
      <c r="C26" s="22" t="s">
        <v>2023</v>
      </c>
      <c r="D26" s="22">
        <v>3811062691</v>
      </c>
      <c r="E26" s="78">
        <f>F26+K26+S26+V26</f>
        <v>122.22999999999999</v>
      </c>
      <c r="F26" s="78">
        <f>SUM(G26:J26)</f>
        <v>29.35</v>
      </c>
      <c r="G26" s="78">
        <v>8.74</v>
      </c>
      <c r="H26" s="78">
        <v>9.2200000000000006</v>
      </c>
      <c r="I26" s="78">
        <v>5.03</v>
      </c>
      <c r="J26" s="78">
        <v>6.36</v>
      </c>
      <c r="K26" s="78">
        <f>SUM(L26:R26)</f>
        <v>47.180000000000007</v>
      </c>
      <c r="L26" s="78">
        <v>6.03</v>
      </c>
      <c r="M26" s="78">
        <v>9.52</v>
      </c>
      <c r="N26" s="78">
        <v>7.28</v>
      </c>
      <c r="O26" s="78">
        <v>0.71</v>
      </c>
      <c r="P26" s="78">
        <v>9.26</v>
      </c>
      <c r="Q26" s="78">
        <v>7.18</v>
      </c>
      <c r="R26" s="78">
        <v>7.2</v>
      </c>
      <c r="S26" s="78">
        <f>SUM(T26:U26)</f>
        <v>18.100000000000001</v>
      </c>
      <c r="T26" s="78">
        <v>9</v>
      </c>
      <c r="U26" s="78">
        <v>9.1</v>
      </c>
      <c r="V26" s="78">
        <f>SUM(W26:Y26)</f>
        <v>27.6</v>
      </c>
      <c r="W26" s="78">
        <v>9.9</v>
      </c>
      <c r="X26" s="78">
        <v>8.8000000000000007</v>
      </c>
      <c r="Y26" s="78">
        <v>8.9</v>
      </c>
    </row>
    <row r="27" spans="1:25" s="20" customFormat="1" ht="94.5" x14ac:dyDescent="0.25">
      <c r="A27" s="37">
        <v>23</v>
      </c>
      <c r="B27" s="22" t="s">
        <v>2024</v>
      </c>
      <c r="C27" s="22" t="s">
        <v>2025</v>
      </c>
      <c r="D27" s="22">
        <v>3811098514</v>
      </c>
      <c r="E27" s="78">
        <f>F27+K27+S27+V27</f>
        <v>115.8</v>
      </c>
      <c r="F27" s="78">
        <f>SUM(G27:J27)</f>
        <v>28</v>
      </c>
      <c r="G27" s="78">
        <v>7</v>
      </c>
      <c r="H27" s="78">
        <v>5.5</v>
      </c>
      <c r="I27" s="78">
        <v>9</v>
      </c>
      <c r="J27" s="78">
        <v>6.5</v>
      </c>
      <c r="K27" s="78">
        <f>SUM(L27:R27)</f>
        <v>52.8</v>
      </c>
      <c r="L27" s="78">
        <v>7.3</v>
      </c>
      <c r="M27" s="78">
        <v>5.5</v>
      </c>
      <c r="N27" s="78">
        <v>8.5</v>
      </c>
      <c r="O27" s="78">
        <v>8</v>
      </c>
      <c r="P27" s="78">
        <v>10</v>
      </c>
      <c r="Q27" s="78">
        <v>7.5</v>
      </c>
      <c r="R27" s="78">
        <v>6</v>
      </c>
      <c r="S27" s="78">
        <v>15</v>
      </c>
      <c r="T27" s="78">
        <v>5</v>
      </c>
      <c r="U27" s="78">
        <v>10</v>
      </c>
      <c r="V27" s="78">
        <v>20</v>
      </c>
      <c r="W27" s="78">
        <v>10</v>
      </c>
      <c r="X27" s="78">
        <v>5</v>
      </c>
      <c r="Y27" s="78">
        <v>5</v>
      </c>
    </row>
    <row r="28" spans="1:25" s="20" customFormat="1" ht="78.75" x14ac:dyDescent="0.25">
      <c r="A28" s="37">
        <v>24</v>
      </c>
      <c r="B28" s="22" t="s">
        <v>2026</v>
      </c>
      <c r="C28" s="22" t="s">
        <v>2027</v>
      </c>
      <c r="D28" s="22">
        <v>3849022200</v>
      </c>
      <c r="E28" s="78">
        <v>100.5</v>
      </c>
      <c r="F28" s="78">
        <v>24.2</v>
      </c>
      <c r="G28" s="78">
        <v>6</v>
      </c>
      <c r="H28" s="78">
        <v>6.2</v>
      </c>
      <c r="I28" s="78">
        <v>6.4</v>
      </c>
      <c r="J28" s="78">
        <v>5.6</v>
      </c>
      <c r="K28" s="78">
        <v>44.3</v>
      </c>
      <c r="L28" s="78">
        <v>3.9</v>
      </c>
      <c r="M28" s="78">
        <v>5</v>
      </c>
      <c r="N28" s="78">
        <v>6.4</v>
      </c>
      <c r="O28" s="78">
        <v>5.2</v>
      </c>
      <c r="P28" s="78">
        <v>8.8000000000000007</v>
      </c>
      <c r="Q28" s="78">
        <v>5.8</v>
      </c>
      <c r="R28" s="78">
        <v>9.1999999999999993</v>
      </c>
      <c r="S28" s="78">
        <v>16</v>
      </c>
      <c r="T28" s="78">
        <v>8</v>
      </c>
      <c r="U28" s="78">
        <v>6</v>
      </c>
      <c r="V28" s="78">
        <v>16</v>
      </c>
      <c r="W28" s="78">
        <v>0</v>
      </c>
      <c r="X28" s="78">
        <v>8</v>
      </c>
      <c r="Y28" s="78">
        <v>8</v>
      </c>
    </row>
    <row r="29" spans="1:25" s="20" customFormat="1" ht="94.5" x14ac:dyDescent="0.25">
      <c r="A29" s="37">
        <v>25</v>
      </c>
      <c r="B29" s="22" t="s">
        <v>2028</v>
      </c>
      <c r="C29" s="22" t="s">
        <v>2029</v>
      </c>
      <c r="D29" s="22">
        <v>3827000210</v>
      </c>
      <c r="E29" s="78">
        <v>149.1</v>
      </c>
      <c r="F29" s="78">
        <v>38</v>
      </c>
      <c r="G29" s="78">
        <v>9.6</v>
      </c>
      <c r="H29" s="78">
        <v>9.6999999999999993</v>
      </c>
      <c r="I29" s="78">
        <v>9.5</v>
      </c>
      <c r="J29" s="78">
        <v>9.1999999999999993</v>
      </c>
      <c r="K29" s="78">
        <v>62.6</v>
      </c>
      <c r="L29" s="78">
        <v>8.6999999999999993</v>
      </c>
      <c r="M29" s="78">
        <v>9.1999999999999993</v>
      </c>
      <c r="N29" s="78">
        <v>9</v>
      </c>
      <c r="O29" s="78">
        <v>8.8000000000000007</v>
      </c>
      <c r="P29" s="78">
        <v>9.4</v>
      </c>
      <c r="Q29" s="78">
        <v>9.1999999999999993</v>
      </c>
      <c r="R29" s="78">
        <v>8.3000000000000007</v>
      </c>
      <c r="S29" s="78">
        <v>19.3</v>
      </c>
      <c r="T29" s="78">
        <v>9.6</v>
      </c>
      <c r="U29" s="78">
        <v>9.6999999999999993</v>
      </c>
      <c r="V29" s="78">
        <v>29.2</v>
      </c>
      <c r="W29" s="78">
        <v>9.5</v>
      </c>
      <c r="X29" s="78">
        <v>9.8000000000000007</v>
      </c>
      <c r="Y29" s="78">
        <v>9.9</v>
      </c>
    </row>
  </sheetData>
  <mergeCells count="14">
    <mergeCell ref="E1:E4"/>
    <mergeCell ref="F1:Y1"/>
    <mergeCell ref="A2:A3"/>
    <mergeCell ref="B2:B3"/>
    <mergeCell ref="C2:C3"/>
    <mergeCell ref="D2:D3"/>
    <mergeCell ref="F2:J2"/>
    <mergeCell ref="K2:R2"/>
    <mergeCell ref="S2:U2"/>
    <mergeCell ref="V2:Y2"/>
    <mergeCell ref="F3:J3"/>
    <mergeCell ref="K3:R3"/>
    <mergeCell ref="S3:U3"/>
    <mergeCell ref="V3:Y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opLeftCell="A5" zoomScale="60" zoomScaleNormal="60" workbookViewId="0">
      <selection activeCell="AA16" sqref="AA16:AG16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3" ht="0.7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3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3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3" ht="409.5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33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33" s="16" customFormat="1" ht="78.75" x14ac:dyDescent="0.25">
      <c r="A6" s="19">
        <v>1</v>
      </c>
      <c r="B6" s="19" t="s">
        <v>265</v>
      </c>
      <c r="C6" s="19" t="s">
        <v>264</v>
      </c>
      <c r="D6" s="19" t="s">
        <v>263</v>
      </c>
      <c r="E6" s="62">
        <v>133.05540000000002</v>
      </c>
      <c r="F6" s="62">
        <v>33.333300000000001</v>
      </c>
      <c r="G6" s="62">
        <v>8.3332999999999995</v>
      </c>
      <c r="H6" s="62">
        <v>8.3704000000000001</v>
      </c>
      <c r="I6" s="62">
        <v>8.2963000000000005</v>
      </c>
      <c r="J6" s="62">
        <v>8.3332999999999995</v>
      </c>
      <c r="K6" s="62">
        <v>57.944400000000002</v>
      </c>
      <c r="L6" s="62">
        <v>8.3888999999999996</v>
      </c>
      <c r="M6" s="62">
        <v>8.3704000000000001</v>
      </c>
      <c r="N6" s="62">
        <v>8</v>
      </c>
      <c r="O6" s="62">
        <v>8.4443999999999999</v>
      </c>
      <c r="P6" s="62">
        <v>8.1852</v>
      </c>
      <c r="Q6" s="62">
        <v>8.3332999999999995</v>
      </c>
      <c r="R6" s="62">
        <v>8.2222000000000008</v>
      </c>
      <c r="S6" s="62">
        <v>16.814799999999998</v>
      </c>
      <c r="T6" s="62">
        <v>8.4815000000000005</v>
      </c>
      <c r="U6" s="62">
        <v>8.3332999999999995</v>
      </c>
      <c r="V6" s="62">
        <v>24.962900000000005</v>
      </c>
      <c r="W6" s="62">
        <v>8.2222000000000008</v>
      </c>
      <c r="X6" s="62">
        <v>8.3332999999999995</v>
      </c>
      <c r="Y6" s="62">
        <v>8.4074000000000009</v>
      </c>
      <c r="AA6" s="16">
        <f>AVERAGE(AB6:AC6)</f>
        <v>0.84074000000000004</v>
      </c>
      <c r="AB6" s="16">
        <f>ABS(T6/10)</f>
        <v>0.84815000000000007</v>
      </c>
      <c r="AC6" s="16">
        <f>ABS(U6/10)</f>
        <v>0.8333299999999999</v>
      </c>
      <c r="AD6" s="16">
        <f>AVERAGE(AE6:AG6)</f>
        <v>0.83209666666666671</v>
      </c>
      <c r="AE6" s="16">
        <f>ABS(W6/10)</f>
        <v>0.82222000000000006</v>
      </c>
      <c r="AF6" s="16">
        <f>ABS(X6/10)</f>
        <v>0.8333299999999999</v>
      </c>
      <c r="AG6" s="16">
        <f>ABS(Y6/10)</f>
        <v>0.84074000000000004</v>
      </c>
    </row>
    <row r="7" spans="1:33" s="16" customFormat="1" ht="78.75" x14ac:dyDescent="0.25">
      <c r="A7" s="19">
        <v>2</v>
      </c>
      <c r="B7" s="19" t="s">
        <v>262</v>
      </c>
      <c r="C7" s="19" t="s">
        <v>261</v>
      </c>
      <c r="D7" s="19" t="s">
        <v>260</v>
      </c>
      <c r="E7" s="62">
        <v>120.44915</v>
      </c>
      <c r="F7" s="62">
        <v>30.408200000000001</v>
      </c>
      <c r="G7" s="62">
        <v>7.2652999999999999</v>
      </c>
      <c r="H7" s="62">
        <v>7.4489999999999998</v>
      </c>
      <c r="I7" s="62">
        <v>8.0408000000000008</v>
      </c>
      <c r="J7" s="62">
        <v>7.6531000000000002</v>
      </c>
      <c r="K7" s="62">
        <v>51.122549999999997</v>
      </c>
      <c r="L7" s="62">
        <v>7.1428500000000001</v>
      </c>
      <c r="M7" s="62">
        <v>7.2857000000000003</v>
      </c>
      <c r="N7" s="62">
        <v>8.2857000000000003</v>
      </c>
      <c r="O7" s="62">
        <v>7.3878000000000004</v>
      </c>
      <c r="P7" s="62">
        <v>7.9795999999999996</v>
      </c>
      <c r="Q7" s="62">
        <v>6.4081999999999999</v>
      </c>
      <c r="R7" s="62">
        <v>6.6326999999999998</v>
      </c>
      <c r="S7" s="62">
        <v>15.755099999999999</v>
      </c>
      <c r="T7" s="62">
        <v>7.6734999999999998</v>
      </c>
      <c r="U7" s="62">
        <v>8.0815999999999999</v>
      </c>
      <c r="V7" s="62">
        <v>23.1633</v>
      </c>
      <c r="W7" s="62">
        <v>6.5102000000000002</v>
      </c>
      <c r="X7" s="62">
        <v>8.0204000000000004</v>
      </c>
      <c r="Y7" s="62">
        <v>8.6326999999999998</v>
      </c>
      <c r="AA7" s="16">
        <f t="shared" ref="AA7:AA15" si="0">AVERAGE(AB7:AC7)</f>
        <v>0.78775499999999998</v>
      </c>
      <c r="AB7" s="16">
        <f t="shared" ref="AB7:AB15" si="1">ABS(T7/10)</f>
        <v>0.76734999999999998</v>
      </c>
      <c r="AC7" s="16">
        <f t="shared" ref="AC7:AC15" si="2">ABS(U7/10)</f>
        <v>0.80815999999999999</v>
      </c>
      <c r="AD7" s="16">
        <f t="shared" ref="AD7:AD15" si="3">AVERAGE(AE7:AG7)</f>
        <v>0.77211000000000007</v>
      </c>
      <c r="AE7" s="16">
        <f t="shared" ref="AE7:AE15" si="4">ABS(W7/10)</f>
        <v>0.65102000000000004</v>
      </c>
      <c r="AF7" s="16">
        <f t="shared" ref="AF7:AF15" si="5">ABS(X7/10)</f>
        <v>0.80204000000000009</v>
      </c>
      <c r="AG7" s="16">
        <f t="shared" ref="AG7:AG15" si="6">ABS(Y7/10)</f>
        <v>0.86326999999999998</v>
      </c>
    </row>
    <row r="8" spans="1:33" s="16" customFormat="1" ht="78.75" x14ac:dyDescent="0.25">
      <c r="A8" s="19">
        <v>3</v>
      </c>
      <c r="B8" s="19" t="s">
        <v>259</v>
      </c>
      <c r="C8" s="19" t="s">
        <v>258</v>
      </c>
      <c r="D8" s="19" t="s">
        <v>257</v>
      </c>
      <c r="E8" s="62">
        <v>145.86574999999999</v>
      </c>
      <c r="F8" s="62">
        <v>35.895499999999998</v>
      </c>
      <c r="G8" s="62">
        <v>9.0746000000000002</v>
      </c>
      <c r="H8" s="62">
        <v>8.9850999999999992</v>
      </c>
      <c r="I8" s="62">
        <v>8.8955000000000002</v>
      </c>
      <c r="J8" s="62">
        <v>8.9403000000000006</v>
      </c>
      <c r="K8" s="62">
        <v>63.522449999999992</v>
      </c>
      <c r="L8" s="62">
        <v>9.0149499999999989</v>
      </c>
      <c r="M8" s="62">
        <v>9.1791</v>
      </c>
      <c r="N8" s="62">
        <v>9.1641999999999992</v>
      </c>
      <c r="O8" s="62">
        <v>8.9551999999999996</v>
      </c>
      <c r="P8" s="62">
        <v>9.0896000000000008</v>
      </c>
      <c r="Q8" s="62">
        <v>9.1641999999999992</v>
      </c>
      <c r="R8" s="62">
        <v>8.9551999999999996</v>
      </c>
      <c r="S8" s="62">
        <v>18.402999999999999</v>
      </c>
      <c r="T8" s="62">
        <v>9.0746000000000002</v>
      </c>
      <c r="U8" s="62">
        <v>9.3284000000000002</v>
      </c>
      <c r="V8" s="62">
        <v>28.044799999999999</v>
      </c>
      <c r="W8" s="62">
        <v>9.0896000000000008</v>
      </c>
      <c r="X8" s="62">
        <v>9.2537000000000003</v>
      </c>
      <c r="Y8" s="62">
        <v>9.7014999999999993</v>
      </c>
      <c r="AA8" s="16">
        <f t="shared" si="0"/>
        <v>0.92015000000000002</v>
      </c>
      <c r="AB8" s="16">
        <f t="shared" si="1"/>
        <v>0.90746000000000004</v>
      </c>
      <c r="AC8" s="16">
        <f t="shared" si="2"/>
        <v>0.93284</v>
      </c>
      <c r="AD8" s="16">
        <f t="shared" si="3"/>
        <v>0.93482666666666658</v>
      </c>
      <c r="AE8" s="16">
        <f t="shared" si="4"/>
        <v>0.9089600000000001</v>
      </c>
      <c r="AF8" s="16">
        <f t="shared" si="5"/>
        <v>0.92537000000000003</v>
      </c>
      <c r="AG8" s="16">
        <f t="shared" si="6"/>
        <v>0.97014999999999996</v>
      </c>
    </row>
    <row r="9" spans="1:33" s="2" customFormat="1" ht="63" x14ac:dyDescent="0.25">
      <c r="A9" s="19">
        <v>4</v>
      </c>
      <c r="B9" s="3" t="s">
        <v>256</v>
      </c>
      <c r="C9" s="43" t="s">
        <v>255</v>
      </c>
      <c r="D9" s="3" t="s">
        <v>254</v>
      </c>
      <c r="E9" s="61">
        <v>122.54150000000001</v>
      </c>
      <c r="F9" s="61">
        <v>34.944400000000002</v>
      </c>
      <c r="G9" s="61">
        <v>8.4722000000000008</v>
      </c>
      <c r="H9" s="61">
        <v>8.2777999999999992</v>
      </c>
      <c r="I9" s="61">
        <v>9.5832999999999995</v>
      </c>
      <c r="J9" s="61">
        <v>8.6111000000000004</v>
      </c>
      <c r="K9" s="61">
        <v>43.069400000000002</v>
      </c>
      <c r="L9" s="61">
        <v>7.375</v>
      </c>
      <c r="M9" s="61">
        <v>9.1111000000000004</v>
      </c>
      <c r="N9" s="61">
        <v>6.4722</v>
      </c>
      <c r="O9" s="61">
        <v>2.8056000000000001</v>
      </c>
      <c r="P9" s="61">
        <v>9</v>
      </c>
      <c r="Q9" s="61">
        <v>6.7222</v>
      </c>
      <c r="R9" s="61">
        <v>1.5832999999999999</v>
      </c>
      <c r="S9" s="61">
        <v>19.444400000000002</v>
      </c>
      <c r="T9" s="61">
        <v>9.75</v>
      </c>
      <c r="U9" s="61">
        <v>9.6943999999999999</v>
      </c>
      <c r="V9" s="61">
        <v>25.083300000000001</v>
      </c>
      <c r="W9" s="61">
        <v>6.75</v>
      </c>
      <c r="X9" s="61">
        <v>8.6943999999999999</v>
      </c>
      <c r="Y9" s="61">
        <v>9.6388999999999996</v>
      </c>
      <c r="AA9" s="16">
        <f t="shared" si="0"/>
        <v>0.97221999999999997</v>
      </c>
      <c r="AB9" s="16">
        <f t="shared" si="1"/>
        <v>0.97499999999999998</v>
      </c>
      <c r="AC9" s="16">
        <f t="shared" si="2"/>
        <v>0.96943999999999997</v>
      </c>
      <c r="AD9" s="16">
        <f t="shared" si="3"/>
        <v>0.83611000000000002</v>
      </c>
      <c r="AE9" s="16">
        <f t="shared" si="4"/>
        <v>0.67500000000000004</v>
      </c>
      <c r="AF9" s="16">
        <f t="shared" si="5"/>
        <v>0.86943999999999999</v>
      </c>
      <c r="AG9" s="16">
        <f t="shared" si="6"/>
        <v>0.96388999999999991</v>
      </c>
    </row>
    <row r="10" spans="1:33" s="2" customFormat="1" ht="63" x14ac:dyDescent="0.25">
      <c r="A10" s="19">
        <v>5</v>
      </c>
      <c r="B10" s="3" t="s">
        <v>253</v>
      </c>
      <c r="C10" s="43" t="s">
        <v>252</v>
      </c>
      <c r="D10" s="3" t="s">
        <v>251</v>
      </c>
      <c r="E10" s="61">
        <v>139.0001</v>
      </c>
      <c r="F10" s="61">
        <v>34.721699999999998</v>
      </c>
      <c r="G10" s="61">
        <v>8.5043000000000006</v>
      </c>
      <c r="H10" s="61">
        <v>8.6434999999999995</v>
      </c>
      <c r="I10" s="61">
        <v>8.7565000000000008</v>
      </c>
      <c r="J10" s="61">
        <v>8.8173999999999992</v>
      </c>
      <c r="K10" s="61">
        <v>55.600099999999991</v>
      </c>
      <c r="L10" s="61">
        <v>8.991299999999999</v>
      </c>
      <c r="M10" s="61">
        <v>9.3912999999999993</v>
      </c>
      <c r="N10" s="61">
        <v>9.2870000000000008</v>
      </c>
      <c r="O10" s="61">
        <v>8.2957000000000001</v>
      </c>
      <c r="P10" s="61">
        <v>8.9130000000000003</v>
      </c>
      <c r="Q10" s="61">
        <v>8.8521999999999998</v>
      </c>
      <c r="R10" s="61">
        <v>1.8695999999999999</v>
      </c>
      <c r="S10" s="61">
        <v>19.434799999999999</v>
      </c>
      <c r="T10" s="61">
        <v>9.6869999999999994</v>
      </c>
      <c r="U10" s="61">
        <v>9.7477999999999998</v>
      </c>
      <c r="V10" s="61">
        <v>29.243500000000001</v>
      </c>
      <c r="W10" s="61">
        <v>9.5652000000000008</v>
      </c>
      <c r="X10" s="61">
        <v>9.8173999999999992</v>
      </c>
      <c r="Y10" s="61">
        <v>9.8609000000000009</v>
      </c>
      <c r="AA10" s="16">
        <f t="shared" si="0"/>
        <v>0.97173999999999994</v>
      </c>
      <c r="AB10" s="16">
        <f t="shared" si="1"/>
        <v>0.96869999999999989</v>
      </c>
      <c r="AC10" s="16">
        <f t="shared" si="2"/>
        <v>0.97477999999999998</v>
      </c>
      <c r="AD10" s="16">
        <f t="shared" si="3"/>
        <v>0.97478333333333345</v>
      </c>
      <c r="AE10" s="16">
        <f t="shared" si="4"/>
        <v>0.95652000000000004</v>
      </c>
      <c r="AF10" s="16">
        <f t="shared" si="5"/>
        <v>0.98173999999999995</v>
      </c>
      <c r="AG10" s="16">
        <f t="shared" si="6"/>
        <v>0.98609000000000013</v>
      </c>
    </row>
    <row r="11" spans="1:33" s="2" customFormat="1" ht="63" x14ac:dyDescent="0.25">
      <c r="A11" s="19">
        <v>6</v>
      </c>
      <c r="B11" s="3" t="s">
        <v>250</v>
      </c>
      <c r="C11" s="43" t="s">
        <v>249</v>
      </c>
      <c r="D11" s="3" t="s">
        <v>248</v>
      </c>
      <c r="E11" s="61">
        <v>124.63999999999999</v>
      </c>
      <c r="F11" s="61">
        <v>34.879999999999995</v>
      </c>
      <c r="G11" s="61">
        <v>8.64</v>
      </c>
      <c r="H11" s="61">
        <v>8.76</v>
      </c>
      <c r="I11" s="61">
        <v>8.9600000000000009</v>
      </c>
      <c r="J11" s="61">
        <v>8.52</v>
      </c>
      <c r="K11" s="61">
        <v>46.04</v>
      </c>
      <c r="L11" s="61">
        <v>6.84</v>
      </c>
      <c r="M11" s="61">
        <v>7.84</v>
      </c>
      <c r="N11" s="61">
        <v>7.04</v>
      </c>
      <c r="O11" s="61">
        <v>3.72</v>
      </c>
      <c r="P11" s="61">
        <v>8.36</v>
      </c>
      <c r="Q11" s="61">
        <v>7.32</v>
      </c>
      <c r="R11" s="61">
        <v>4.92</v>
      </c>
      <c r="S11" s="61">
        <v>18.52</v>
      </c>
      <c r="T11" s="61">
        <v>9.36</v>
      </c>
      <c r="U11" s="61">
        <v>9.16</v>
      </c>
      <c r="V11" s="61">
        <v>25.2</v>
      </c>
      <c r="W11" s="61">
        <v>7.32</v>
      </c>
      <c r="X11" s="61">
        <v>8.36</v>
      </c>
      <c r="Y11" s="61">
        <v>9.52</v>
      </c>
      <c r="AA11" s="16">
        <f t="shared" si="0"/>
        <v>0.92599999999999993</v>
      </c>
      <c r="AB11" s="16">
        <f t="shared" si="1"/>
        <v>0.93599999999999994</v>
      </c>
      <c r="AC11" s="16">
        <f t="shared" si="2"/>
        <v>0.91600000000000004</v>
      </c>
      <c r="AD11" s="16">
        <f t="shared" si="3"/>
        <v>0.84</v>
      </c>
      <c r="AE11" s="16">
        <f t="shared" si="4"/>
        <v>0.73199999999999998</v>
      </c>
      <c r="AF11" s="16">
        <f t="shared" si="5"/>
        <v>0.83599999999999997</v>
      </c>
      <c r="AG11" s="16">
        <f t="shared" si="6"/>
        <v>0.95199999999999996</v>
      </c>
    </row>
    <row r="12" spans="1:33" s="2" customFormat="1" ht="63" x14ac:dyDescent="0.25">
      <c r="A12" s="19">
        <v>7</v>
      </c>
      <c r="B12" s="3" t="s">
        <v>247</v>
      </c>
      <c r="C12" s="43" t="s">
        <v>246</v>
      </c>
      <c r="D12" s="3" t="s">
        <v>245</v>
      </c>
      <c r="E12" s="61">
        <v>149.3596</v>
      </c>
      <c r="F12" s="61">
        <v>37.368400000000001</v>
      </c>
      <c r="G12" s="61">
        <v>9.6140000000000008</v>
      </c>
      <c r="H12" s="61">
        <v>8.9649000000000001</v>
      </c>
      <c r="I12" s="61">
        <v>9.6667000000000005</v>
      </c>
      <c r="J12" s="61">
        <v>9.1227999999999998</v>
      </c>
      <c r="K12" s="61">
        <v>65.3947</v>
      </c>
      <c r="L12" s="61">
        <v>9.1315999999999988</v>
      </c>
      <c r="M12" s="61">
        <v>9.5614000000000008</v>
      </c>
      <c r="N12" s="61">
        <v>9.1929999999999996</v>
      </c>
      <c r="O12" s="61">
        <v>9.4034999999999993</v>
      </c>
      <c r="P12" s="61">
        <v>9.3332999999999995</v>
      </c>
      <c r="Q12" s="61">
        <v>9.4560999999999993</v>
      </c>
      <c r="R12" s="61">
        <v>9.3157999999999994</v>
      </c>
      <c r="S12" s="61">
        <v>18.613999999999997</v>
      </c>
      <c r="T12" s="61">
        <v>9.3157999999999994</v>
      </c>
      <c r="U12" s="61">
        <v>9.2981999999999996</v>
      </c>
      <c r="V12" s="61">
        <v>27.982500000000002</v>
      </c>
      <c r="W12" s="61">
        <v>9.2455999999999996</v>
      </c>
      <c r="X12" s="61">
        <v>9.2631999999999994</v>
      </c>
      <c r="Y12" s="61">
        <v>9.4736999999999991</v>
      </c>
      <c r="AA12" s="16">
        <f t="shared" si="0"/>
        <v>0.93069999999999997</v>
      </c>
      <c r="AB12" s="16">
        <f t="shared" si="1"/>
        <v>0.93157999999999996</v>
      </c>
      <c r="AC12" s="16">
        <f t="shared" si="2"/>
        <v>0.92981999999999998</v>
      </c>
      <c r="AD12" s="16">
        <f t="shared" si="3"/>
        <v>0.93274999999999997</v>
      </c>
      <c r="AE12" s="16">
        <f t="shared" si="4"/>
        <v>0.92455999999999994</v>
      </c>
      <c r="AF12" s="16">
        <f t="shared" si="5"/>
        <v>0.92631999999999992</v>
      </c>
      <c r="AG12" s="16">
        <f t="shared" si="6"/>
        <v>0.94736999999999993</v>
      </c>
    </row>
    <row r="13" spans="1:33" s="2" customFormat="1" ht="63" x14ac:dyDescent="0.25">
      <c r="A13" s="19">
        <v>8</v>
      </c>
      <c r="B13" s="3" t="s">
        <v>244</v>
      </c>
      <c r="C13" s="43" t="s">
        <v>243</v>
      </c>
      <c r="D13" s="3" t="s">
        <v>242</v>
      </c>
      <c r="E13" s="80">
        <v>140.19999999999999</v>
      </c>
      <c r="F13" s="79">
        <f>SUM(G13:J13)</f>
        <v>38.300000000000004</v>
      </c>
      <c r="G13" s="80">
        <v>9.9</v>
      </c>
      <c r="H13" s="80">
        <v>9.8000000000000007</v>
      </c>
      <c r="I13" s="80">
        <v>9.3000000000000007</v>
      </c>
      <c r="J13" s="80">
        <v>9.3000000000000007</v>
      </c>
      <c r="K13" s="80">
        <f>SUM(L13:R13)</f>
        <v>60.400000000000006</v>
      </c>
      <c r="L13" s="80">
        <v>9.1</v>
      </c>
      <c r="M13" s="80">
        <v>9.9</v>
      </c>
      <c r="N13" s="80">
        <v>10</v>
      </c>
      <c r="O13" s="80">
        <v>10</v>
      </c>
      <c r="P13" s="80">
        <v>8.1999999999999993</v>
      </c>
      <c r="Q13" s="80">
        <v>10</v>
      </c>
      <c r="R13" s="80">
        <v>3.2</v>
      </c>
      <c r="S13" s="80">
        <v>12.2</v>
      </c>
      <c r="T13" s="80">
        <v>2.2000000000000002</v>
      </c>
      <c r="U13" s="80">
        <v>10</v>
      </c>
      <c r="V13" s="80">
        <v>29.3</v>
      </c>
      <c r="W13" s="80">
        <v>9.3000000000000007</v>
      </c>
      <c r="X13" s="80">
        <v>10</v>
      </c>
      <c r="Y13" s="80">
        <v>10</v>
      </c>
      <c r="AA13" s="16">
        <f t="shared" si="0"/>
        <v>0.61</v>
      </c>
      <c r="AB13" s="16">
        <f t="shared" si="1"/>
        <v>0.22000000000000003</v>
      </c>
      <c r="AC13" s="16">
        <f t="shared" si="2"/>
        <v>1</v>
      </c>
      <c r="AD13" s="16">
        <f t="shared" si="3"/>
        <v>0.97666666666666668</v>
      </c>
      <c r="AE13" s="16">
        <f t="shared" si="4"/>
        <v>0.93</v>
      </c>
      <c r="AF13" s="16">
        <f t="shared" si="5"/>
        <v>1</v>
      </c>
      <c r="AG13" s="16">
        <f t="shared" si="6"/>
        <v>1</v>
      </c>
    </row>
    <row r="14" spans="1:33" s="2" customFormat="1" ht="63" x14ac:dyDescent="0.25">
      <c r="A14" s="19">
        <v>9</v>
      </c>
      <c r="B14" s="3" t="s">
        <v>241</v>
      </c>
      <c r="C14" s="43" t="s">
        <v>240</v>
      </c>
      <c r="D14" s="3" t="s">
        <v>239</v>
      </c>
      <c r="E14" s="61">
        <v>123.35724999999999</v>
      </c>
      <c r="F14" s="61">
        <v>33</v>
      </c>
      <c r="G14" s="61">
        <v>8.2857000000000003</v>
      </c>
      <c r="H14" s="61">
        <v>8.7142999999999997</v>
      </c>
      <c r="I14" s="61">
        <v>7.8571</v>
      </c>
      <c r="J14" s="61">
        <v>8.1428999999999991</v>
      </c>
      <c r="K14" s="61">
        <v>50.928650000000005</v>
      </c>
      <c r="L14" s="61">
        <v>7.0714500000000005</v>
      </c>
      <c r="M14" s="61">
        <v>8.1428999999999991</v>
      </c>
      <c r="N14" s="61">
        <v>7.5713999999999997</v>
      </c>
      <c r="O14" s="61">
        <v>6.7142999999999997</v>
      </c>
      <c r="P14" s="61">
        <v>7.4286000000000003</v>
      </c>
      <c r="Q14" s="61">
        <v>6.8571</v>
      </c>
      <c r="R14" s="61">
        <v>7.1429</v>
      </c>
      <c r="S14" s="61">
        <v>16.142800000000001</v>
      </c>
      <c r="T14" s="61">
        <v>8.5714000000000006</v>
      </c>
      <c r="U14" s="61">
        <v>7.5713999999999997</v>
      </c>
      <c r="V14" s="61">
        <v>23.285799999999998</v>
      </c>
      <c r="W14" s="61">
        <v>6.4286000000000003</v>
      </c>
      <c r="X14" s="61">
        <v>8.4285999999999994</v>
      </c>
      <c r="Y14" s="61">
        <v>8.4285999999999994</v>
      </c>
      <c r="AA14" s="16">
        <f t="shared" si="0"/>
        <v>0.80713999999999997</v>
      </c>
      <c r="AB14" s="16">
        <f t="shared" si="1"/>
        <v>0.85714000000000001</v>
      </c>
      <c r="AC14" s="16">
        <f t="shared" si="2"/>
        <v>0.75713999999999992</v>
      </c>
      <c r="AD14" s="16">
        <f t="shared" si="3"/>
        <v>0.77619333333333318</v>
      </c>
      <c r="AE14" s="16">
        <f t="shared" si="4"/>
        <v>0.64285999999999999</v>
      </c>
      <c r="AF14" s="16">
        <f t="shared" si="5"/>
        <v>0.84285999999999994</v>
      </c>
      <c r="AG14" s="16">
        <f t="shared" si="6"/>
        <v>0.84285999999999994</v>
      </c>
    </row>
    <row r="15" spans="1:33" s="2" customFormat="1" ht="63" x14ac:dyDescent="0.25">
      <c r="A15" s="19">
        <v>10</v>
      </c>
      <c r="B15" s="3" t="s">
        <v>238</v>
      </c>
      <c r="C15" s="43" t="s">
        <v>237</v>
      </c>
      <c r="D15" s="3" t="s">
        <v>236</v>
      </c>
      <c r="E15" s="61">
        <v>132.10704999999999</v>
      </c>
      <c r="F15" s="61">
        <v>34.4285</v>
      </c>
      <c r="G15" s="61">
        <v>8.5714000000000006</v>
      </c>
      <c r="H15" s="61">
        <v>9.2142999999999997</v>
      </c>
      <c r="I15" s="61">
        <v>8.5714000000000006</v>
      </c>
      <c r="J15" s="61">
        <v>8.0714000000000006</v>
      </c>
      <c r="K15" s="61">
        <v>54.392849999999996</v>
      </c>
      <c r="L15" s="61">
        <v>7.8928499999999993</v>
      </c>
      <c r="M15" s="61">
        <v>8.4285999999999994</v>
      </c>
      <c r="N15" s="61">
        <v>8.5</v>
      </c>
      <c r="O15" s="61">
        <v>6.7857000000000003</v>
      </c>
      <c r="P15" s="61">
        <v>8.1428999999999991</v>
      </c>
      <c r="Q15" s="61">
        <v>8.0714000000000006</v>
      </c>
      <c r="R15" s="61">
        <v>6.5713999999999997</v>
      </c>
      <c r="S15" s="61">
        <v>17.285699999999999</v>
      </c>
      <c r="T15" s="61">
        <v>8.3571000000000009</v>
      </c>
      <c r="U15" s="61">
        <v>8.9285999999999994</v>
      </c>
      <c r="V15" s="61">
        <v>26</v>
      </c>
      <c r="W15" s="61">
        <v>8.1428999999999991</v>
      </c>
      <c r="X15" s="61">
        <v>8.7857000000000003</v>
      </c>
      <c r="Y15" s="61">
        <v>9.0714000000000006</v>
      </c>
      <c r="AA15" s="16">
        <f t="shared" si="0"/>
        <v>0.86428499999999997</v>
      </c>
      <c r="AB15" s="16">
        <f t="shared" si="1"/>
        <v>0.83571000000000006</v>
      </c>
      <c r="AC15" s="16">
        <f t="shared" si="2"/>
        <v>0.89285999999999999</v>
      </c>
      <c r="AD15" s="16">
        <f t="shared" si="3"/>
        <v>0.8666666666666667</v>
      </c>
      <c r="AE15" s="16">
        <f t="shared" si="4"/>
        <v>0.81428999999999996</v>
      </c>
      <c r="AF15" s="16">
        <f t="shared" si="5"/>
        <v>0.87857000000000007</v>
      </c>
      <c r="AG15" s="16">
        <f t="shared" si="6"/>
        <v>0.90714000000000006</v>
      </c>
    </row>
    <row r="16" spans="1:33" ht="120" x14ac:dyDescent="0.25">
      <c r="D16" s="101" t="s">
        <v>2046</v>
      </c>
      <c r="E16" s="101">
        <v>115.33</v>
      </c>
      <c r="F16" s="101">
        <v>31.43</v>
      </c>
      <c r="G16" s="101">
        <v>7.49</v>
      </c>
      <c r="H16" s="101">
        <v>7.47</v>
      </c>
      <c r="I16" s="101">
        <v>8.7899999999999991</v>
      </c>
      <c r="J16" s="101">
        <v>7.68</v>
      </c>
      <c r="K16" s="101">
        <v>45.47</v>
      </c>
      <c r="L16" s="101">
        <v>6.48</v>
      </c>
      <c r="M16" s="101">
        <v>7.09</v>
      </c>
      <c r="N16" s="101">
        <v>7.19</v>
      </c>
      <c r="O16" s="101">
        <v>5.68</v>
      </c>
      <c r="P16" s="101">
        <v>7.38</v>
      </c>
      <c r="Q16" s="101">
        <v>5.89</v>
      </c>
      <c r="R16" s="101">
        <v>5.76</v>
      </c>
      <c r="S16" s="101">
        <v>18.05</v>
      </c>
      <c r="T16" s="101">
        <v>8.83</v>
      </c>
      <c r="U16" s="101">
        <v>9.2200000000000006</v>
      </c>
      <c r="V16" s="101">
        <v>20.38</v>
      </c>
      <c r="W16" s="101">
        <v>7.01</v>
      </c>
      <c r="X16" s="101">
        <v>5.59</v>
      </c>
      <c r="Y16" s="101">
        <v>7.78</v>
      </c>
      <c r="AA16" s="1">
        <f>AVERAGE(AA6:AA15)</f>
        <v>0.8630730000000002</v>
      </c>
      <c r="AB16" s="1">
        <f t="shared" ref="AB16:AG16" si="7">AVERAGE(AB6:AB15)</f>
        <v>0.82470900000000003</v>
      </c>
      <c r="AC16" s="1">
        <f t="shared" si="7"/>
        <v>0.90143700000000015</v>
      </c>
      <c r="AD16" s="1">
        <f t="shared" si="7"/>
        <v>0.87422033333333338</v>
      </c>
      <c r="AE16" s="1">
        <f t="shared" si="7"/>
        <v>0.80574299999999999</v>
      </c>
      <c r="AF16" s="1">
        <f t="shared" si="7"/>
        <v>0.88956699999999989</v>
      </c>
      <c r="AG16" s="1">
        <f t="shared" si="7"/>
        <v>0.92735100000000004</v>
      </c>
    </row>
    <row r="17" spans="5:25" x14ac:dyDescent="0.25">
      <c r="E17" s="102">
        <f>AVERAGE(E6:E16)</f>
        <v>131.44598181818182</v>
      </c>
      <c r="F17" s="102">
        <f t="shared" ref="F17:Y17" si="8">AVERAGE(F6:F16)</f>
        <v>34.42818181818182</v>
      </c>
      <c r="G17" s="102">
        <f t="shared" si="8"/>
        <v>8.5591636363636372</v>
      </c>
      <c r="H17" s="102">
        <f t="shared" si="8"/>
        <v>8.6044818181818172</v>
      </c>
      <c r="I17" s="102">
        <f t="shared" si="8"/>
        <v>8.7925090909090908</v>
      </c>
      <c r="J17" s="102">
        <f t="shared" si="8"/>
        <v>8.4720272727272725</v>
      </c>
      <c r="K17" s="102">
        <f t="shared" si="8"/>
        <v>53.989554545454553</v>
      </c>
      <c r="L17" s="102">
        <f t="shared" si="8"/>
        <v>7.9480818181818185</v>
      </c>
      <c r="M17" s="102">
        <f t="shared" si="8"/>
        <v>8.5727727272727279</v>
      </c>
      <c r="N17" s="102">
        <f t="shared" si="8"/>
        <v>8.2457727272727261</v>
      </c>
      <c r="O17" s="102">
        <f t="shared" si="8"/>
        <v>7.1083818181818197</v>
      </c>
      <c r="P17" s="102">
        <f t="shared" si="8"/>
        <v>8.3647454545454547</v>
      </c>
      <c r="Q17" s="102">
        <f t="shared" si="8"/>
        <v>7.9158818181818171</v>
      </c>
      <c r="R17" s="102">
        <f t="shared" si="8"/>
        <v>5.8339181818181824</v>
      </c>
      <c r="S17" s="102">
        <f t="shared" si="8"/>
        <v>17.333145454545452</v>
      </c>
      <c r="T17" s="102">
        <f t="shared" si="8"/>
        <v>8.3000818181818179</v>
      </c>
      <c r="U17" s="102">
        <f t="shared" si="8"/>
        <v>9.0330636363636359</v>
      </c>
      <c r="V17" s="102">
        <f t="shared" si="8"/>
        <v>25.6951</v>
      </c>
      <c r="W17" s="102">
        <f t="shared" si="8"/>
        <v>7.9622090909090923</v>
      </c>
      <c r="X17" s="102">
        <f t="shared" si="8"/>
        <v>8.5951545454545464</v>
      </c>
      <c r="Y17" s="102">
        <f t="shared" si="8"/>
        <v>9.1377363636363622</v>
      </c>
    </row>
  </sheetData>
  <mergeCells count="14">
    <mergeCell ref="V3:Y3"/>
    <mergeCell ref="A2:A3"/>
    <mergeCell ref="B2:B3"/>
    <mergeCell ref="C2:C3"/>
    <mergeCell ref="D2:D3"/>
    <mergeCell ref="E1:E4"/>
    <mergeCell ref="F1:Y1"/>
    <mergeCell ref="F2:J2"/>
    <mergeCell ref="K2:R2"/>
    <mergeCell ref="S2:U2"/>
    <mergeCell ref="V2:Y2"/>
    <mergeCell ref="F3:J3"/>
    <mergeCell ref="K3:R3"/>
    <mergeCell ref="S3:U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2"/>
  <sheetViews>
    <sheetView topLeftCell="A9" zoomScale="50" zoomScaleNormal="50" workbookViewId="0">
      <selection activeCell="AA22" sqref="AA22:AG22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3" ht="63" hidden="1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3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3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3" ht="95.25" customHeight="1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33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33" s="2" customFormat="1" ht="63" x14ac:dyDescent="0.25">
      <c r="A6" s="3">
        <v>1</v>
      </c>
      <c r="B6" s="3" t="s">
        <v>287</v>
      </c>
      <c r="C6" s="3" t="s">
        <v>286</v>
      </c>
      <c r="D6" s="67">
        <v>3849010163</v>
      </c>
      <c r="E6" s="61">
        <v>139.65755000000001</v>
      </c>
      <c r="F6" s="61">
        <v>33.868300000000005</v>
      </c>
      <c r="G6" s="61">
        <v>8.3683999999999994</v>
      </c>
      <c r="H6" s="61">
        <v>8.3421000000000003</v>
      </c>
      <c r="I6" s="61">
        <v>8.5789000000000009</v>
      </c>
      <c r="J6" s="61">
        <v>8.5789000000000009</v>
      </c>
      <c r="K6" s="61">
        <v>60.052549999999997</v>
      </c>
      <c r="L6" s="61">
        <v>8.421050000000001</v>
      </c>
      <c r="M6" s="61">
        <v>8.6578999999999997</v>
      </c>
      <c r="N6" s="61">
        <v>8.6842000000000006</v>
      </c>
      <c r="O6" s="61">
        <v>8.5789000000000009</v>
      </c>
      <c r="P6" s="61">
        <v>8.5789000000000009</v>
      </c>
      <c r="Q6" s="61">
        <v>8.7104999999999997</v>
      </c>
      <c r="R6" s="61">
        <v>8.4210999999999991</v>
      </c>
      <c r="S6" s="61">
        <v>18.052599999999998</v>
      </c>
      <c r="T6" s="61">
        <v>9</v>
      </c>
      <c r="U6" s="61">
        <v>9.0526</v>
      </c>
      <c r="V6" s="61">
        <v>27.684100000000001</v>
      </c>
      <c r="W6" s="61">
        <v>8.8947000000000003</v>
      </c>
      <c r="X6" s="61">
        <v>9.0526</v>
      </c>
      <c r="Y6" s="61">
        <v>9.7368000000000006</v>
      </c>
      <c r="AA6" s="2">
        <f>AVERAGE(AB6:AC6)</f>
        <v>0.90263000000000004</v>
      </c>
      <c r="AB6" s="2">
        <f>ABS(T6/10)</f>
        <v>0.9</v>
      </c>
      <c r="AC6" s="2">
        <f>ABS(U6/10)</f>
        <v>0.90525999999999995</v>
      </c>
      <c r="AD6" s="2">
        <f>AVERAGE(AE6:AG6)</f>
        <v>0.92280333333333342</v>
      </c>
      <c r="AE6" s="2">
        <f>ABS(W6/10)</f>
        <v>0.88946999999999998</v>
      </c>
      <c r="AF6" s="2">
        <f>ABS(X6/10)</f>
        <v>0.90525999999999995</v>
      </c>
      <c r="AG6" s="2">
        <f>ABS(Y6/10)</f>
        <v>0.9736800000000001</v>
      </c>
    </row>
    <row r="7" spans="1:33" s="16" customFormat="1" ht="63" x14ac:dyDescent="0.25">
      <c r="A7" s="3">
        <v>2</v>
      </c>
      <c r="B7" s="19" t="s">
        <v>277</v>
      </c>
      <c r="C7" s="19" t="s">
        <v>276</v>
      </c>
      <c r="D7" s="66">
        <v>8502000344</v>
      </c>
      <c r="E7" s="62">
        <v>134.45000000000002</v>
      </c>
      <c r="F7" s="62">
        <v>34.4</v>
      </c>
      <c r="G7" s="62">
        <v>7.625</v>
      </c>
      <c r="H7" s="62">
        <v>8.25</v>
      </c>
      <c r="I7" s="62">
        <v>9.3249999999999993</v>
      </c>
      <c r="J7" s="62">
        <v>9.1999999999999993</v>
      </c>
      <c r="K7" s="62">
        <v>56.025000000000006</v>
      </c>
      <c r="L7" s="62">
        <v>7.35</v>
      </c>
      <c r="M7" s="62">
        <v>8.2750000000000004</v>
      </c>
      <c r="N7" s="62">
        <v>8.1999999999999993</v>
      </c>
      <c r="O7" s="62">
        <v>7.95</v>
      </c>
      <c r="P7" s="62">
        <v>8.8000000000000007</v>
      </c>
      <c r="Q7" s="62">
        <v>7.7249999999999996</v>
      </c>
      <c r="R7" s="62">
        <v>7.7249999999999996</v>
      </c>
      <c r="S7" s="62">
        <v>18.399999999999999</v>
      </c>
      <c r="T7" s="62">
        <v>9.2750000000000004</v>
      </c>
      <c r="U7" s="62">
        <v>9.125</v>
      </c>
      <c r="V7" s="62">
        <v>25.625</v>
      </c>
      <c r="W7" s="62">
        <v>7.1</v>
      </c>
      <c r="X7" s="62">
        <v>8.9749999999999996</v>
      </c>
      <c r="Y7" s="62">
        <v>9.5500000000000007</v>
      </c>
      <c r="AA7" s="2">
        <f t="shared" ref="AA7:AA21" si="0">AVERAGE(AB7:AC7)</f>
        <v>0.91999999999999993</v>
      </c>
      <c r="AB7" s="2">
        <f t="shared" ref="AB7:AB21" si="1">ABS(T7/10)</f>
        <v>0.92749999999999999</v>
      </c>
      <c r="AC7" s="2">
        <f t="shared" ref="AC7:AC21" si="2">ABS(U7/10)</f>
        <v>0.91249999999999998</v>
      </c>
      <c r="AD7" s="2">
        <f t="shared" ref="AD7:AD21" si="3">AVERAGE(AE7:AG7)</f>
        <v>0.85416666666666663</v>
      </c>
      <c r="AE7" s="2">
        <f t="shared" ref="AE7:AE21" si="4">ABS(W7/10)</f>
        <v>0.71</v>
      </c>
      <c r="AF7" s="2">
        <f t="shared" ref="AF7:AF21" si="5">ABS(X7/10)</f>
        <v>0.89749999999999996</v>
      </c>
      <c r="AG7" s="2">
        <f t="shared" ref="AG7:AG21" si="6">ABS(Y7/10)</f>
        <v>0.95500000000000007</v>
      </c>
    </row>
    <row r="8" spans="1:33" s="16" customFormat="1" ht="94.5" x14ac:dyDescent="0.25">
      <c r="A8" s="3">
        <v>3</v>
      </c>
      <c r="B8" s="19" t="s">
        <v>289</v>
      </c>
      <c r="C8" s="19" t="s">
        <v>288</v>
      </c>
      <c r="D8" s="66">
        <v>8502000859</v>
      </c>
      <c r="E8" s="62">
        <v>124.76745000000001</v>
      </c>
      <c r="F8" s="62">
        <v>30.062899999999999</v>
      </c>
      <c r="G8" s="62">
        <v>7.2389999999999999</v>
      </c>
      <c r="H8" s="62">
        <v>7.4843000000000002</v>
      </c>
      <c r="I8" s="62">
        <v>7.8930999999999996</v>
      </c>
      <c r="J8" s="62">
        <v>7.4465000000000003</v>
      </c>
      <c r="K8" s="62">
        <v>53.729650000000007</v>
      </c>
      <c r="L8" s="62">
        <v>7.7547499999999996</v>
      </c>
      <c r="M8" s="62">
        <v>7.6288999999999998</v>
      </c>
      <c r="N8" s="62">
        <v>7.7925000000000004</v>
      </c>
      <c r="O8" s="62">
        <v>7.1698000000000004</v>
      </c>
      <c r="P8" s="62">
        <v>8.1950000000000003</v>
      </c>
      <c r="Q8" s="62">
        <v>7.6101000000000001</v>
      </c>
      <c r="R8" s="62">
        <v>7.5785999999999998</v>
      </c>
      <c r="S8" s="62">
        <v>16.440300000000001</v>
      </c>
      <c r="T8" s="62">
        <v>8.0754999999999999</v>
      </c>
      <c r="U8" s="62">
        <v>8.3648000000000007</v>
      </c>
      <c r="V8" s="62">
        <v>24.534599999999998</v>
      </c>
      <c r="W8" s="62">
        <v>8.0503</v>
      </c>
      <c r="X8" s="62">
        <v>8.0503</v>
      </c>
      <c r="Y8" s="62">
        <v>8.4339999999999993</v>
      </c>
      <c r="AA8" s="2">
        <f t="shared" si="0"/>
        <v>0.82201500000000005</v>
      </c>
      <c r="AB8" s="2">
        <f t="shared" si="1"/>
        <v>0.80754999999999999</v>
      </c>
      <c r="AC8" s="2">
        <f t="shared" si="2"/>
        <v>0.83648000000000011</v>
      </c>
      <c r="AD8" s="2">
        <f t="shared" si="3"/>
        <v>0.81781999999999988</v>
      </c>
      <c r="AE8" s="2">
        <f t="shared" si="4"/>
        <v>0.80503000000000002</v>
      </c>
      <c r="AF8" s="2">
        <f t="shared" si="5"/>
        <v>0.80503000000000002</v>
      </c>
      <c r="AG8" s="2">
        <f t="shared" si="6"/>
        <v>0.84339999999999993</v>
      </c>
    </row>
    <row r="9" spans="1:33" s="16" customFormat="1" ht="78.75" x14ac:dyDescent="0.25">
      <c r="A9" s="3">
        <v>4</v>
      </c>
      <c r="B9" s="19" t="s">
        <v>275</v>
      </c>
      <c r="C9" s="19" t="s">
        <v>274</v>
      </c>
      <c r="D9" s="66">
        <v>8502002013</v>
      </c>
      <c r="E9" s="62">
        <v>127.3809</v>
      </c>
      <c r="F9" s="62">
        <v>31.968399999999995</v>
      </c>
      <c r="G9" s="62">
        <v>8.1428999999999991</v>
      </c>
      <c r="H9" s="62">
        <v>8.2539999999999996</v>
      </c>
      <c r="I9" s="62">
        <v>7.6666999999999996</v>
      </c>
      <c r="J9" s="62">
        <v>7.9047999999999998</v>
      </c>
      <c r="K9" s="62">
        <v>55.4285</v>
      </c>
      <c r="L9" s="62">
        <v>7.8094999999999999</v>
      </c>
      <c r="M9" s="62">
        <v>8.1905000000000001</v>
      </c>
      <c r="N9" s="62">
        <v>7.7142999999999997</v>
      </c>
      <c r="O9" s="62">
        <v>7.7778</v>
      </c>
      <c r="P9" s="62">
        <v>7.9840999999999998</v>
      </c>
      <c r="Q9" s="62">
        <v>7.9206000000000003</v>
      </c>
      <c r="R9" s="62">
        <v>8.0317000000000007</v>
      </c>
      <c r="S9" s="62">
        <v>16.047599999999999</v>
      </c>
      <c r="T9" s="62">
        <v>8.1111000000000004</v>
      </c>
      <c r="U9" s="62">
        <v>7.9364999999999997</v>
      </c>
      <c r="V9" s="62">
        <v>23.936399999999999</v>
      </c>
      <c r="W9" s="62">
        <v>7.8571</v>
      </c>
      <c r="X9" s="62">
        <v>8.0475999999999992</v>
      </c>
      <c r="Y9" s="62">
        <v>8.0317000000000007</v>
      </c>
      <c r="AA9" s="2">
        <f t="shared" si="0"/>
        <v>0.80237999999999998</v>
      </c>
      <c r="AB9" s="2">
        <f t="shared" si="1"/>
        <v>0.81111</v>
      </c>
      <c r="AC9" s="2">
        <f t="shared" si="2"/>
        <v>0.79364999999999997</v>
      </c>
      <c r="AD9" s="2">
        <f t="shared" si="3"/>
        <v>0.79788000000000003</v>
      </c>
      <c r="AE9" s="2">
        <f t="shared" si="4"/>
        <v>0.78571000000000002</v>
      </c>
      <c r="AF9" s="2">
        <f t="shared" si="5"/>
        <v>0.80475999999999992</v>
      </c>
      <c r="AG9" s="2">
        <f t="shared" si="6"/>
        <v>0.80317000000000005</v>
      </c>
    </row>
    <row r="10" spans="1:33" s="16" customFormat="1" ht="78.75" x14ac:dyDescent="0.25">
      <c r="A10" s="3">
        <v>5</v>
      </c>
      <c r="B10" s="19" t="s">
        <v>279</v>
      </c>
      <c r="C10" s="19" t="s">
        <v>278</v>
      </c>
      <c r="D10" s="66">
        <v>8502002045</v>
      </c>
      <c r="E10" s="62">
        <v>141.51829999999998</v>
      </c>
      <c r="F10" s="62">
        <v>33.618200000000002</v>
      </c>
      <c r="G10" s="62">
        <v>8.1273</v>
      </c>
      <c r="H10" s="62">
        <v>8.3635999999999999</v>
      </c>
      <c r="I10" s="62">
        <v>8.5817999999999994</v>
      </c>
      <c r="J10" s="62">
        <v>8.5455000000000005</v>
      </c>
      <c r="K10" s="62">
        <v>60.918199999999992</v>
      </c>
      <c r="L10" s="62">
        <v>8.3909000000000002</v>
      </c>
      <c r="M10" s="62">
        <v>9.4182000000000006</v>
      </c>
      <c r="N10" s="62">
        <v>8.8181999999999992</v>
      </c>
      <c r="O10" s="62">
        <v>8.4182000000000006</v>
      </c>
      <c r="P10" s="62">
        <v>8.8363999999999994</v>
      </c>
      <c r="Q10" s="62">
        <v>8.6545000000000005</v>
      </c>
      <c r="R10" s="62">
        <v>8.3818000000000001</v>
      </c>
      <c r="S10" s="62">
        <v>19.109099999999998</v>
      </c>
      <c r="T10" s="62">
        <v>9.5817999999999994</v>
      </c>
      <c r="U10" s="62">
        <v>9.5273000000000003</v>
      </c>
      <c r="V10" s="62">
        <v>27.872800000000005</v>
      </c>
      <c r="W10" s="62">
        <v>8.5273000000000003</v>
      </c>
      <c r="X10" s="62">
        <v>9.4364000000000008</v>
      </c>
      <c r="Y10" s="62">
        <v>9.9091000000000005</v>
      </c>
      <c r="AA10" s="2">
        <f t="shared" si="0"/>
        <v>0.95545499999999994</v>
      </c>
      <c r="AB10" s="2">
        <f t="shared" si="1"/>
        <v>0.95817999999999992</v>
      </c>
      <c r="AC10" s="2">
        <f t="shared" si="2"/>
        <v>0.95273000000000008</v>
      </c>
      <c r="AD10" s="2">
        <f t="shared" si="3"/>
        <v>0.92909333333333333</v>
      </c>
      <c r="AE10" s="2">
        <f t="shared" si="4"/>
        <v>0.85272999999999999</v>
      </c>
      <c r="AF10" s="2">
        <f t="shared" si="5"/>
        <v>0.94364000000000003</v>
      </c>
      <c r="AG10" s="2">
        <f t="shared" si="6"/>
        <v>0.99091000000000007</v>
      </c>
    </row>
    <row r="11" spans="1:33" s="16" customFormat="1" ht="78.75" x14ac:dyDescent="0.25">
      <c r="A11" s="3">
        <v>6</v>
      </c>
      <c r="B11" s="19" t="s">
        <v>271</v>
      </c>
      <c r="C11" s="19" t="s">
        <v>270</v>
      </c>
      <c r="D11" s="66">
        <v>8502002077</v>
      </c>
      <c r="E11" s="62">
        <v>155.98555000000002</v>
      </c>
      <c r="F11" s="62">
        <v>39.637700000000002</v>
      </c>
      <c r="G11" s="62">
        <v>9.8406000000000002</v>
      </c>
      <c r="H11" s="62">
        <v>9.8261000000000003</v>
      </c>
      <c r="I11" s="62">
        <v>9.9855</v>
      </c>
      <c r="J11" s="62">
        <v>9.9855</v>
      </c>
      <c r="K11" s="62">
        <v>67.478350000000006</v>
      </c>
      <c r="L11" s="62">
        <v>9.1449500000000015</v>
      </c>
      <c r="M11" s="62">
        <v>9.7681000000000004</v>
      </c>
      <c r="N11" s="62">
        <v>9.8696000000000002</v>
      </c>
      <c r="O11" s="62">
        <v>9.4638000000000009</v>
      </c>
      <c r="P11" s="62">
        <v>9.8696000000000002</v>
      </c>
      <c r="Q11" s="62">
        <v>9.5507000000000009</v>
      </c>
      <c r="R11" s="62">
        <v>9.8116000000000003</v>
      </c>
      <c r="S11" s="62">
        <v>19.956499999999998</v>
      </c>
      <c r="T11" s="62">
        <v>9.9855</v>
      </c>
      <c r="U11" s="62">
        <v>9.9710000000000001</v>
      </c>
      <c r="V11" s="62">
        <v>28.913000000000004</v>
      </c>
      <c r="W11" s="62">
        <v>8.9855</v>
      </c>
      <c r="X11" s="62">
        <v>9.9420000000000002</v>
      </c>
      <c r="Y11" s="62">
        <v>9.9855</v>
      </c>
      <c r="AA11" s="2">
        <f t="shared" si="0"/>
        <v>0.99782499999999996</v>
      </c>
      <c r="AB11" s="2">
        <f t="shared" si="1"/>
        <v>0.99855000000000005</v>
      </c>
      <c r="AC11" s="2">
        <f t="shared" si="2"/>
        <v>0.99709999999999999</v>
      </c>
      <c r="AD11" s="2">
        <f t="shared" si="3"/>
        <v>0.96376666666666677</v>
      </c>
      <c r="AE11" s="2">
        <f t="shared" si="4"/>
        <v>0.89854999999999996</v>
      </c>
      <c r="AF11" s="2">
        <f t="shared" si="5"/>
        <v>0.99419999999999997</v>
      </c>
      <c r="AG11" s="2">
        <f t="shared" si="6"/>
        <v>0.99855000000000005</v>
      </c>
    </row>
    <row r="12" spans="1:33" s="16" customFormat="1" ht="78.75" x14ac:dyDescent="0.25">
      <c r="A12" s="3">
        <v>7</v>
      </c>
      <c r="B12" s="19" t="s">
        <v>273</v>
      </c>
      <c r="C12" s="19" t="s">
        <v>272</v>
      </c>
      <c r="D12" s="66">
        <v>8502002158</v>
      </c>
      <c r="E12" s="62">
        <v>150.3382</v>
      </c>
      <c r="F12" s="62">
        <v>37.911799999999999</v>
      </c>
      <c r="G12" s="62">
        <v>9.5</v>
      </c>
      <c r="H12" s="62">
        <v>9.5147000000000013</v>
      </c>
      <c r="I12" s="62">
        <v>9.6912000000000003</v>
      </c>
      <c r="J12" s="62">
        <v>9.2058999999999997</v>
      </c>
      <c r="K12" s="62">
        <v>66.205849999999998</v>
      </c>
      <c r="L12" s="62">
        <v>9.3529499999999999</v>
      </c>
      <c r="M12" s="62">
        <v>9.4558999999999997</v>
      </c>
      <c r="N12" s="62">
        <v>9.5587999999999997</v>
      </c>
      <c r="O12" s="62">
        <v>9.3676500000000011</v>
      </c>
      <c r="P12" s="62">
        <v>9.5</v>
      </c>
      <c r="Q12" s="62">
        <v>9.5587999999999997</v>
      </c>
      <c r="R12" s="62">
        <v>9.4117499999999996</v>
      </c>
      <c r="S12" s="62">
        <v>18.838200000000001</v>
      </c>
      <c r="T12" s="62">
        <v>9.6764499999999991</v>
      </c>
      <c r="U12" s="62">
        <v>9.1617499999999996</v>
      </c>
      <c r="V12" s="62">
        <v>27.382350000000002</v>
      </c>
      <c r="W12" s="62">
        <v>8.7353000000000005</v>
      </c>
      <c r="X12" s="62">
        <v>9.0882500000000004</v>
      </c>
      <c r="Y12" s="62">
        <v>9.5587999999999997</v>
      </c>
      <c r="AA12" s="2">
        <f t="shared" si="0"/>
        <v>0.94190999999999991</v>
      </c>
      <c r="AB12" s="2">
        <f t="shared" si="1"/>
        <v>0.96764499999999987</v>
      </c>
      <c r="AC12" s="2">
        <f t="shared" si="2"/>
        <v>0.91617499999999996</v>
      </c>
      <c r="AD12" s="2">
        <f t="shared" si="3"/>
        <v>0.91274500000000003</v>
      </c>
      <c r="AE12" s="2">
        <f t="shared" si="4"/>
        <v>0.87353000000000003</v>
      </c>
      <c r="AF12" s="2">
        <f t="shared" si="5"/>
        <v>0.90882499999999999</v>
      </c>
      <c r="AG12" s="2">
        <f t="shared" si="6"/>
        <v>0.95587999999999995</v>
      </c>
    </row>
    <row r="13" spans="1:33" s="16" customFormat="1" ht="78.75" x14ac:dyDescent="0.25">
      <c r="A13" s="3">
        <v>8</v>
      </c>
      <c r="B13" s="19" t="s">
        <v>269</v>
      </c>
      <c r="C13" s="19" t="s">
        <v>268</v>
      </c>
      <c r="D13" s="66">
        <v>8502002253</v>
      </c>
      <c r="E13" s="62">
        <v>143.16685000000001</v>
      </c>
      <c r="F13" s="62">
        <v>36.666699999999999</v>
      </c>
      <c r="G13" s="62">
        <v>9.3332999999999995</v>
      </c>
      <c r="H13" s="62">
        <v>8.6667000000000005</v>
      </c>
      <c r="I13" s="62">
        <v>9.6667000000000005</v>
      </c>
      <c r="J13" s="62">
        <v>9</v>
      </c>
      <c r="K13" s="62">
        <v>59.500050000000002</v>
      </c>
      <c r="L13" s="62">
        <v>9.1666500000000006</v>
      </c>
      <c r="M13" s="62">
        <v>9.6667000000000005</v>
      </c>
      <c r="N13" s="62">
        <v>9.3332999999999995</v>
      </c>
      <c r="O13" s="62">
        <v>7</v>
      </c>
      <c r="P13" s="62">
        <v>7.6666999999999996</v>
      </c>
      <c r="Q13" s="62">
        <v>7.6666999999999996</v>
      </c>
      <c r="R13" s="62">
        <v>9</v>
      </c>
      <c r="S13" s="62">
        <v>19</v>
      </c>
      <c r="T13" s="62">
        <v>9.3332999999999995</v>
      </c>
      <c r="U13" s="62">
        <v>9.6667000000000005</v>
      </c>
      <c r="V13" s="62">
        <v>28.000100000000003</v>
      </c>
      <c r="W13" s="62">
        <v>8.6667000000000005</v>
      </c>
      <c r="X13" s="62">
        <v>9.6667000000000005</v>
      </c>
      <c r="Y13" s="62">
        <v>9.6667000000000005</v>
      </c>
      <c r="AA13" s="2">
        <f t="shared" si="0"/>
        <v>0.95</v>
      </c>
      <c r="AB13" s="2">
        <f t="shared" si="1"/>
        <v>0.93332999999999999</v>
      </c>
      <c r="AC13" s="2">
        <f t="shared" si="2"/>
        <v>0.96667000000000003</v>
      </c>
      <c r="AD13" s="2">
        <f t="shared" si="3"/>
        <v>0.93333666666666681</v>
      </c>
      <c r="AE13" s="2">
        <f t="shared" si="4"/>
        <v>0.86667000000000005</v>
      </c>
      <c r="AF13" s="2">
        <f t="shared" si="5"/>
        <v>0.96667000000000003</v>
      </c>
      <c r="AG13" s="2">
        <f t="shared" si="6"/>
        <v>0.96667000000000003</v>
      </c>
    </row>
    <row r="14" spans="1:33" s="16" customFormat="1" ht="78.75" x14ac:dyDescent="0.25">
      <c r="A14" s="3">
        <v>9</v>
      </c>
      <c r="B14" s="19" t="s">
        <v>291</v>
      </c>
      <c r="C14" s="19" t="s">
        <v>290</v>
      </c>
      <c r="D14" s="66">
        <v>8502002260</v>
      </c>
      <c r="E14" s="62">
        <v>145.90424999999999</v>
      </c>
      <c r="F14" s="62">
        <v>36.255400000000002</v>
      </c>
      <c r="G14" s="62">
        <v>8.9680999999999997</v>
      </c>
      <c r="H14" s="62">
        <v>9.266</v>
      </c>
      <c r="I14" s="62">
        <v>8.8085000000000004</v>
      </c>
      <c r="J14" s="62">
        <v>9.2127999999999997</v>
      </c>
      <c r="K14" s="62">
        <v>63.978650000000002</v>
      </c>
      <c r="L14" s="62">
        <v>9.0425500000000003</v>
      </c>
      <c r="M14" s="62">
        <v>9.4148999999999994</v>
      </c>
      <c r="N14" s="62">
        <v>9.1914999999999996</v>
      </c>
      <c r="O14" s="62">
        <v>8.9254999999999995</v>
      </c>
      <c r="P14" s="62">
        <v>9.3085000000000004</v>
      </c>
      <c r="Q14" s="62">
        <v>9.2020999999999997</v>
      </c>
      <c r="R14" s="62">
        <v>8.8935999999999993</v>
      </c>
      <c r="S14" s="62">
        <v>18.585100000000001</v>
      </c>
      <c r="T14" s="62">
        <v>9.3404000000000007</v>
      </c>
      <c r="U14" s="62">
        <v>9.2446999999999999</v>
      </c>
      <c r="V14" s="62">
        <v>27.085099999999997</v>
      </c>
      <c r="W14" s="62">
        <v>8.7766000000000002</v>
      </c>
      <c r="X14" s="62">
        <v>8.8829999999999991</v>
      </c>
      <c r="Y14" s="62">
        <v>9.4254999999999995</v>
      </c>
      <c r="AA14" s="2">
        <f t="shared" si="0"/>
        <v>0.92925500000000005</v>
      </c>
      <c r="AB14" s="2">
        <f t="shared" si="1"/>
        <v>0.93404000000000009</v>
      </c>
      <c r="AC14" s="2">
        <f t="shared" si="2"/>
        <v>0.92447000000000001</v>
      </c>
      <c r="AD14" s="2">
        <f t="shared" si="3"/>
        <v>0.90283666666666651</v>
      </c>
      <c r="AE14" s="2">
        <f t="shared" si="4"/>
        <v>0.87766</v>
      </c>
      <c r="AF14" s="2">
        <f t="shared" si="5"/>
        <v>0.88829999999999987</v>
      </c>
      <c r="AG14" s="2">
        <f t="shared" si="6"/>
        <v>0.94255</v>
      </c>
    </row>
    <row r="15" spans="1:33" s="2" customFormat="1" ht="63" x14ac:dyDescent="0.25">
      <c r="A15" s="3">
        <v>10</v>
      </c>
      <c r="B15" s="3" t="s">
        <v>295</v>
      </c>
      <c r="C15" s="3" t="s">
        <v>294</v>
      </c>
      <c r="D15" s="67">
        <v>8502002285</v>
      </c>
      <c r="E15" s="61">
        <v>123.72895</v>
      </c>
      <c r="F15" s="61">
        <v>32.499899999999997</v>
      </c>
      <c r="G15" s="61">
        <v>6.9583000000000004</v>
      </c>
      <c r="H15" s="61">
        <v>8.2082999999999995</v>
      </c>
      <c r="I15" s="61">
        <v>9</v>
      </c>
      <c r="J15" s="61">
        <v>8.3332999999999995</v>
      </c>
      <c r="K15" s="61">
        <v>47.062449999999998</v>
      </c>
      <c r="L15" s="61">
        <v>7.6458499999999994</v>
      </c>
      <c r="M15" s="61">
        <v>8.875</v>
      </c>
      <c r="N15" s="61">
        <v>8.8332999999999995</v>
      </c>
      <c r="O15" s="61">
        <v>4.2916999999999996</v>
      </c>
      <c r="P15" s="61">
        <v>8.3332999999999995</v>
      </c>
      <c r="Q15" s="61">
        <v>7.25</v>
      </c>
      <c r="R15" s="61">
        <v>1.8332999999999999</v>
      </c>
      <c r="S15" s="61">
        <v>18.958300000000001</v>
      </c>
      <c r="T15" s="61">
        <v>9.5832999999999995</v>
      </c>
      <c r="U15" s="61">
        <v>9.375</v>
      </c>
      <c r="V15" s="61">
        <v>25.208300000000001</v>
      </c>
      <c r="W15" s="61">
        <v>7.25</v>
      </c>
      <c r="X15" s="61">
        <v>8.5</v>
      </c>
      <c r="Y15" s="61">
        <v>9.4582999999999995</v>
      </c>
      <c r="AA15" s="2">
        <f t="shared" si="0"/>
        <v>0.94791499999999995</v>
      </c>
      <c r="AB15" s="2">
        <f t="shared" si="1"/>
        <v>0.9583299999999999</v>
      </c>
      <c r="AC15" s="2">
        <f t="shared" si="2"/>
        <v>0.9375</v>
      </c>
      <c r="AD15" s="2">
        <f t="shared" si="3"/>
        <v>0.84027666666666667</v>
      </c>
      <c r="AE15" s="2">
        <f t="shared" si="4"/>
        <v>0.72499999999999998</v>
      </c>
      <c r="AF15" s="2">
        <f t="shared" si="5"/>
        <v>0.85</v>
      </c>
      <c r="AG15" s="2">
        <f t="shared" si="6"/>
        <v>0.94582999999999995</v>
      </c>
    </row>
    <row r="16" spans="1:33" s="2" customFormat="1" ht="63" x14ac:dyDescent="0.25">
      <c r="A16" s="3">
        <v>11</v>
      </c>
      <c r="B16" s="3" t="s">
        <v>281</v>
      </c>
      <c r="C16" s="3" t="s">
        <v>280</v>
      </c>
      <c r="D16" s="67">
        <v>8502002302</v>
      </c>
      <c r="E16" s="61">
        <v>136.6155</v>
      </c>
      <c r="F16" s="61">
        <v>35.3078</v>
      </c>
      <c r="G16" s="61">
        <v>8.6153999999999993</v>
      </c>
      <c r="H16" s="61">
        <v>8.6153999999999993</v>
      </c>
      <c r="I16" s="61">
        <v>9.2308000000000003</v>
      </c>
      <c r="J16" s="61">
        <v>8.8461999999999996</v>
      </c>
      <c r="K16" s="61">
        <v>56.230800000000002</v>
      </c>
      <c r="L16" s="61">
        <v>8.3077000000000005</v>
      </c>
      <c r="M16" s="61">
        <v>8.5385000000000009</v>
      </c>
      <c r="N16" s="61">
        <v>8.6922999999999995</v>
      </c>
      <c r="O16" s="61">
        <v>6.6154000000000002</v>
      </c>
      <c r="P16" s="61">
        <v>8.2308000000000003</v>
      </c>
      <c r="Q16" s="61">
        <v>8.1538000000000004</v>
      </c>
      <c r="R16" s="61">
        <v>7.6923000000000004</v>
      </c>
      <c r="S16" s="61">
        <v>19</v>
      </c>
      <c r="T16" s="61">
        <v>9.6922999999999995</v>
      </c>
      <c r="U16" s="61">
        <v>9.3077000000000005</v>
      </c>
      <c r="V16" s="61">
        <v>26.076900000000002</v>
      </c>
      <c r="W16" s="61">
        <v>8.1538000000000004</v>
      </c>
      <c r="X16" s="61">
        <v>8.9230999999999998</v>
      </c>
      <c r="Y16" s="61">
        <v>9</v>
      </c>
      <c r="AA16" s="2">
        <f t="shared" si="0"/>
        <v>0.95</v>
      </c>
      <c r="AB16" s="2">
        <f t="shared" si="1"/>
        <v>0.96922999999999992</v>
      </c>
      <c r="AC16" s="2">
        <f t="shared" si="2"/>
        <v>0.9307700000000001</v>
      </c>
      <c r="AD16" s="2">
        <f t="shared" si="3"/>
        <v>0.86922999999999995</v>
      </c>
      <c r="AE16" s="2">
        <f t="shared" si="4"/>
        <v>0.81537999999999999</v>
      </c>
      <c r="AF16" s="2">
        <f t="shared" si="5"/>
        <v>0.89230999999999994</v>
      </c>
      <c r="AG16" s="2">
        <f t="shared" si="6"/>
        <v>0.9</v>
      </c>
    </row>
    <row r="17" spans="1:33" s="2" customFormat="1" ht="63" x14ac:dyDescent="0.25">
      <c r="A17" s="3">
        <v>12</v>
      </c>
      <c r="B17" s="3" t="s">
        <v>285</v>
      </c>
      <c r="C17" s="3" t="s">
        <v>284</v>
      </c>
      <c r="D17" s="67">
        <v>8502002380</v>
      </c>
      <c r="E17" s="61">
        <v>156.87684999999999</v>
      </c>
      <c r="F17" s="61">
        <v>39.304400000000001</v>
      </c>
      <c r="G17" s="61">
        <v>9.8477999999999994</v>
      </c>
      <c r="H17" s="61">
        <v>9.8261000000000003</v>
      </c>
      <c r="I17" s="61">
        <v>9.8406000000000002</v>
      </c>
      <c r="J17" s="61">
        <v>9.7898999999999994</v>
      </c>
      <c r="K17" s="61">
        <v>68.25354999999999</v>
      </c>
      <c r="L17" s="61">
        <v>9.7463499999999996</v>
      </c>
      <c r="M17" s="61">
        <v>9.9275000000000002</v>
      </c>
      <c r="N17" s="61">
        <v>9.7101000000000006</v>
      </c>
      <c r="O17" s="61">
        <v>9.5942000000000007</v>
      </c>
      <c r="P17" s="61">
        <v>9.8696000000000002</v>
      </c>
      <c r="Q17" s="61">
        <v>9.7753999999999994</v>
      </c>
      <c r="R17" s="61">
        <v>9.6303999999999998</v>
      </c>
      <c r="S17" s="61">
        <v>19.746400000000001</v>
      </c>
      <c r="T17" s="61">
        <v>9.8261000000000003</v>
      </c>
      <c r="U17" s="61">
        <v>9.9202999999999992</v>
      </c>
      <c r="V17" s="61">
        <v>29.572499999999998</v>
      </c>
      <c r="W17" s="61">
        <v>9.6522000000000006</v>
      </c>
      <c r="X17" s="61">
        <v>9.9565000000000001</v>
      </c>
      <c r="Y17" s="61">
        <v>9.9638000000000009</v>
      </c>
      <c r="AA17" s="2">
        <f t="shared" si="0"/>
        <v>0.98731999999999998</v>
      </c>
      <c r="AB17" s="2">
        <f t="shared" si="1"/>
        <v>0.98260999999999998</v>
      </c>
      <c r="AC17" s="2">
        <f t="shared" si="2"/>
        <v>0.99202999999999997</v>
      </c>
      <c r="AD17" s="2">
        <f t="shared" si="3"/>
        <v>0.98575000000000002</v>
      </c>
      <c r="AE17" s="2">
        <f t="shared" si="4"/>
        <v>0.96522000000000008</v>
      </c>
      <c r="AF17" s="2">
        <f t="shared" si="5"/>
        <v>0.99565000000000003</v>
      </c>
      <c r="AG17" s="2">
        <f t="shared" si="6"/>
        <v>0.99638000000000004</v>
      </c>
    </row>
    <row r="18" spans="1:33" s="27" customFormat="1" ht="78.75" x14ac:dyDescent="0.25">
      <c r="A18" s="3">
        <v>13</v>
      </c>
      <c r="B18" s="28" t="s">
        <v>267</v>
      </c>
      <c r="C18" s="28" t="s">
        <v>266</v>
      </c>
      <c r="D18" s="65">
        <v>8502002422</v>
      </c>
      <c r="E18" s="63">
        <v>151.03924999999998</v>
      </c>
      <c r="F18" s="63">
        <v>38.496199999999995</v>
      </c>
      <c r="G18" s="63">
        <v>9.6142000000000003</v>
      </c>
      <c r="H18" s="63">
        <v>9.6029999999999998</v>
      </c>
      <c r="I18" s="63">
        <v>9.6423000000000005</v>
      </c>
      <c r="J18" s="63">
        <v>9.6366999999999994</v>
      </c>
      <c r="K18" s="63">
        <v>64.396950000000004</v>
      </c>
      <c r="L18" s="63">
        <v>8.6797500000000003</v>
      </c>
      <c r="M18" s="63">
        <v>8.8670000000000009</v>
      </c>
      <c r="N18" s="63">
        <v>9.2340999999999998</v>
      </c>
      <c r="O18" s="63">
        <v>9.4568999999999992</v>
      </c>
      <c r="P18" s="63">
        <v>9.7285000000000004</v>
      </c>
      <c r="Q18" s="63">
        <v>9.3089999999999993</v>
      </c>
      <c r="R18" s="63">
        <v>9.1217000000000006</v>
      </c>
      <c r="S18" s="63">
        <v>19.505600000000001</v>
      </c>
      <c r="T18" s="63">
        <v>9.7433999999999994</v>
      </c>
      <c r="U18" s="63">
        <v>9.7622</v>
      </c>
      <c r="V18" s="63">
        <v>28.640500000000003</v>
      </c>
      <c r="W18" s="63">
        <v>9.0299999999999994</v>
      </c>
      <c r="X18" s="63">
        <v>9.6873000000000005</v>
      </c>
      <c r="Y18" s="63">
        <v>9.9231999999999996</v>
      </c>
      <c r="AA18" s="2">
        <f t="shared" si="0"/>
        <v>0.97527999999999992</v>
      </c>
      <c r="AB18" s="2">
        <f t="shared" si="1"/>
        <v>0.97433999999999998</v>
      </c>
      <c r="AC18" s="2">
        <f t="shared" si="2"/>
        <v>0.97621999999999998</v>
      </c>
      <c r="AD18" s="2">
        <f t="shared" si="3"/>
        <v>0.95468333333333322</v>
      </c>
      <c r="AE18" s="2">
        <f t="shared" si="4"/>
        <v>0.90299999999999991</v>
      </c>
      <c r="AF18" s="2">
        <f t="shared" si="5"/>
        <v>0.96873000000000009</v>
      </c>
      <c r="AG18" s="2">
        <f t="shared" si="6"/>
        <v>0.99231999999999998</v>
      </c>
    </row>
    <row r="19" spans="1:33" s="2" customFormat="1" ht="63" x14ac:dyDescent="0.25">
      <c r="A19" s="3">
        <v>14</v>
      </c>
      <c r="B19" s="3" t="s">
        <v>283</v>
      </c>
      <c r="C19" s="3" t="s">
        <v>282</v>
      </c>
      <c r="D19" s="67">
        <v>8502002447</v>
      </c>
      <c r="E19" s="61">
        <v>122.1875</v>
      </c>
      <c r="F19" s="61">
        <v>32.5625</v>
      </c>
      <c r="G19" s="61">
        <v>7.875</v>
      </c>
      <c r="H19" s="61">
        <v>8</v>
      </c>
      <c r="I19" s="61">
        <v>8.375</v>
      </c>
      <c r="J19" s="61">
        <v>8.3125</v>
      </c>
      <c r="K19" s="61">
        <v>47.0625</v>
      </c>
      <c r="L19" s="61">
        <v>7.3125</v>
      </c>
      <c r="M19" s="61">
        <v>8.5625</v>
      </c>
      <c r="N19" s="61">
        <v>8.5</v>
      </c>
      <c r="O19" s="61">
        <v>3.625</v>
      </c>
      <c r="P19" s="61">
        <v>7.6875</v>
      </c>
      <c r="Q19" s="61">
        <v>7.875</v>
      </c>
      <c r="R19" s="61">
        <v>3.5</v>
      </c>
      <c r="S19" s="61">
        <v>17.875</v>
      </c>
      <c r="T19" s="61">
        <v>9.0625</v>
      </c>
      <c r="U19" s="61">
        <v>8.8125</v>
      </c>
      <c r="V19" s="61">
        <v>24.6875</v>
      </c>
      <c r="W19" s="61">
        <v>7</v>
      </c>
      <c r="X19" s="61">
        <v>8.5</v>
      </c>
      <c r="Y19" s="61">
        <v>9.1875</v>
      </c>
      <c r="AA19" s="2">
        <f t="shared" si="0"/>
        <v>0.89375000000000004</v>
      </c>
      <c r="AB19" s="2">
        <f t="shared" si="1"/>
        <v>0.90625</v>
      </c>
      <c r="AC19" s="2">
        <f t="shared" si="2"/>
        <v>0.88124999999999998</v>
      </c>
      <c r="AD19" s="2">
        <f t="shared" si="3"/>
        <v>0.82291666666666663</v>
      </c>
      <c r="AE19" s="2">
        <f t="shared" si="4"/>
        <v>0.7</v>
      </c>
      <c r="AF19" s="2">
        <f t="shared" si="5"/>
        <v>0.85</v>
      </c>
      <c r="AG19" s="2">
        <f t="shared" si="6"/>
        <v>0.91874999999999996</v>
      </c>
    </row>
    <row r="20" spans="1:33" s="2" customFormat="1" ht="63" x14ac:dyDescent="0.25">
      <c r="A20" s="3">
        <v>15</v>
      </c>
      <c r="B20" s="3" t="s">
        <v>297</v>
      </c>
      <c r="C20" s="3" t="s">
        <v>296</v>
      </c>
      <c r="D20" s="67">
        <v>8502002510</v>
      </c>
      <c r="E20" s="61">
        <v>147.82</v>
      </c>
      <c r="F20" s="61">
        <v>37.680000000000007</v>
      </c>
      <c r="G20" s="61">
        <v>9.26</v>
      </c>
      <c r="H20" s="61">
        <v>9.3800000000000008</v>
      </c>
      <c r="I20" s="61">
        <v>9.56</v>
      </c>
      <c r="J20" s="61">
        <v>9.48</v>
      </c>
      <c r="K20" s="61">
        <v>62.739999999999995</v>
      </c>
      <c r="L20" s="61">
        <v>8.76</v>
      </c>
      <c r="M20" s="61">
        <v>9.5</v>
      </c>
      <c r="N20" s="61">
        <v>9.4600000000000009</v>
      </c>
      <c r="O20" s="61">
        <v>8.44</v>
      </c>
      <c r="P20" s="61">
        <v>9.08</v>
      </c>
      <c r="Q20" s="61">
        <v>8.94</v>
      </c>
      <c r="R20" s="61">
        <v>8.56</v>
      </c>
      <c r="S20" s="61">
        <v>19.340000000000003</v>
      </c>
      <c r="T20" s="61">
        <v>9.8800000000000008</v>
      </c>
      <c r="U20" s="61">
        <v>9.4600000000000009</v>
      </c>
      <c r="V20" s="61">
        <v>28.060000000000002</v>
      </c>
      <c r="W20" s="61">
        <v>8.74</v>
      </c>
      <c r="X20" s="61">
        <v>9.4</v>
      </c>
      <c r="Y20" s="61">
        <v>9.92</v>
      </c>
      <c r="AA20" s="2">
        <f t="shared" si="0"/>
        <v>0.96700000000000008</v>
      </c>
      <c r="AB20" s="2">
        <f t="shared" si="1"/>
        <v>0.9880000000000001</v>
      </c>
      <c r="AC20" s="2">
        <f t="shared" si="2"/>
        <v>0.94600000000000006</v>
      </c>
      <c r="AD20" s="2">
        <f t="shared" si="3"/>
        <v>0.93533333333333335</v>
      </c>
      <c r="AE20" s="2">
        <f t="shared" si="4"/>
        <v>0.874</v>
      </c>
      <c r="AF20" s="2">
        <f t="shared" si="5"/>
        <v>0.94000000000000006</v>
      </c>
      <c r="AG20" s="2">
        <f t="shared" si="6"/>
        <v>0.99199999999999999</v>
      </c>
    </row>
    <row r="21" spans="1:33" s="2" customFormat="1" ht="63" x14ac:dyDescent="0.25">
      <c r="A21" s="3">
        <v>16</v>
      </c>
      <c r="B21" s="3" t="s">
        <v>293</v>
      </c>
      <c r="C21" s="3" t="s">
        <v>292</v>
      </c>
      <c r="D21" s="67">
        <v>8502002535</v>
      </c>
      <c r="E21" s="61">
        <v>113.61530000000002</v>
      </c>
      <c r="F21" s="61">
        <v>32.307699999999997</v>
      </c>
      <c r="G21" s="61">
        <v>7.8461999999999996</v>
      </c>
      <c r="H21" s="61">
        <v>7.3076999999999996</v>
      </c>
      <c r="I21" s="61">
        <v>8.6922999999999995</v>
      </c>
      <c r="J21" s="61">
        <v>8.4614999999999991</v>
      </c>
      <c r="K21" s="61">
        <v>42.999900000000004</v>
      </c>
      <c r="L21" s="61">
        <v>7.4615</v>
      </c>
      <c r="M21" s="61">
        <v>8</v>
      </c>
      <c r="N21" s="61">
        <v>7.3845999999999998</v>
      </c>
      <c r="O21" s="61">
        <v>3.3077000000000001</v>
      </c>
      <c r="P21" s="61">
        <v>7.1538000000000004</v>
      </c>
      <c r="Q21" s="61">
        <v>6.6154000000000002</v>
      </c>
      <c r="R21" s="61">
        <v>3.0769000000000002</v>
      </c>
      <c r="S21" s="61">
        <v>15.230799999999999</v>
      </c>
      <c r="T21" s="61">
        <v>7.8461999999999996</v>
      </c>
      <c r="U21" s="61">
        <v>7.3845999999999998</v>
      </c>
      <c r="V21" s="61">
        <v>23.076900000000002</v>
      </c>
      <c r="W21" s="61">
        <v>7.3845999999999998</v>
      </c>
      <c r="X21" s="61">
        <v>7.3076999999999996</v>
      </c>
      <c r="Y21" s="61">
        <v>8.3846000000000007</v>
      </c>
      <c r="AA21" s="2">
        <f t="shared" si="0"/>
        <v>0.76153999999999999</v>
      </c>
      <c r="AB21" s="2">
        <f t="shared" si="1"/>
        <v>0.78461999999999998</v>
      </c>
      <c r="AC21" s="2">
        <f t="shared" si="2"/>
        <v>0.73846000000000001</v>
      </c>
      <c r="AD21" s="2">
        <f t="shared" si="3"/>
        <v>0.76922999999999997</v>
      </c>
      <c r="AE21" s="2">
        <f t="shared" si="4"/>
        <v>0.73846000000000001</v>
      </c>
      <c r="AF21" s="2">
        <f t="shared" si="5"/>
        <v>0.73076999999999992</v>
      </c>
      <c r="AG21" s="2">
        <f t="shared" si="6"/>
        <v>0.83846000000000009</v>
      </c>
    </row>
    <row r="22" spans="1:33" x14ac:dyDescent="0.25">
      <c r="E22" s="102">
        <f>AVERAGE(E6:E21)</f>
        <v>138.440775</v>
      </c>
      <c r="F22" s="102">
        <f t="shared" ref="F22:Y22" si="7">AVERAGE(F6:F21)</f>
        <v>35.159243749999995</v>
      </c>
      <c r="G22" s="102">
        <f t="shared" si="7"/>
        <v>8.5725937499999993</v>
      </c>
      <c r="H22" s="102">
        <f t="shared" si="7"/>
        <v>8.681750000000001</v>
      </c>
      <c r="I22" s="102">
        <f t="shared" si="7"/>
        <v>9.0336499999999997</v>
      </c>
      <c r="J22" s="102">
        <f t="shared" si="7"/>
        <v>8.8712499999999999</v>
      </c>
      <c r="K22" s="102">
        <f t="shared" si="7"/>
        <v>58.253934375</v>
      </c>
      <c r="L22" s="102">
        <f t="shared" si="7"/>
        <v>8.3966843749999995</v>
      </c>
      <c r="M22" s="102">
        <f t="shared" si="7"/>
        <v>8.9216625000000001</v>
      </c>
      <c r="N22" s="102">
        <f t="shared" si="7"/>
        <v>8.8110499999999998</v>
      </c>
      <c r="O22" s="102">
        <f t="shared" si="7"/>
        <v>7.4989093750000002</v>
      </c>
      <c r="P22" s="102">
        <f t="shared" si="7"/>
        <v>8.6764187499999998</v>
      </c>
      <c r="Q22" s="102">
        <f t="shared" si="7"/>
        <v>8.407350000000001</v>
      </c>
      <c r="R22" s="102">
        <f t="shared" si="7"/>
        <v>7.5418593749999987</v>
      </c>
      <c r="S22" s="102">
        <f t="shared" si="7"/>
        <v>18.380343749999998</v>
      </c>
      <c r="T22" s="102">
        <f t="shared" si="7"/>
        <v>9.2508031249999991</v>
      </c>
      <c r="U22" s="102">
        <f t="shared" si="7"/>
        <v>9.1295406250000006</v>
      </c>
      <c r="V22" s="102">
        <f t="shared" si="7"/>
        <v>26.647253125000002</v>
      </c>
      <c r="W22" s="102">
        <f t="shared" si="7"/>
        <v>8.3002562500000003</v>
      </c>
      <c r="X22" s="102">
        <f t="shared" si="7"/>
        <v>8.9635281250000016</v>
      </c>
      <c r="Y22" s="102">
        <f t="shared" si="7"/>
        <v>9.3834687499999987</v>
      </c>
      <c r="AA22" s="1">
        <f>AVERAGE(AA6:AA21)</f>
        <v>0.91901718750000005</v>
      </c>
      <c r="AB22" s="1">
        <f t="shared" ref="AB22:AG22" si="8">AVERAGE(AB6:AB21)</f>
        <v>0.92508031249999989</v>
      </c>
      <c r="AC22" s="1">
        <f t="shared" si="8"/>
        <v>0.91295406249999989</v>
      </c>
      <c r="AD22" s="1">
        <f t="shared" si="8"/>
        <v>0.88824177083333322</v>
      </c>
      <c r="AE22" s="1">
        <f t="shared" si="8"/>
        <v>0.83002562499999999</v>
      </c>
      <c r="AF22" s="1">
        <f t="shared" si="8"/>
        <v>0.89635281249999987</v>
      </c>
      <c r="AG22" s="1">
        <f t="shared" si="8"/>
        <v>0.93834687500000002</v>
      </c>
    </row>
  </sheetData>
  <sortState ref="B6:AA21">
    <sortCondition ref="D6:D21"/>
  </sortState>
  <mergeCells count="14">
    <mergeCell ref="A2:A3"/>
    <mergeCell ref="B2:B3"/>
    <mergeCell ref="C2:C3"/>
    <mergeCell ref="D2:D3"/>
    <mergeCell ref="V3:Y3"/>
    <mergeCell ref="E1:E4"/>
    <mergeCell ref="F1:Y1"/>
    <mergeCell ref="F2:J2"/>
    <mergeCell ref="K2:R2"/>
    <mergeCell ref="S2:U2"/>
    <mergeCell ref="V2:Y2"/>
    <mergeCell ref="F3:J3"/>
    <mergeCell ref="K3:R3"/>
    <mergeCell ref="S3:U3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"/>
  <sheetViews>
    <sheetView topLeftCell="A6" zoomScale="69" zoomScaleNormal="69" workbookViewId="0">
      <selection activeCell="AA17" sqref="AA17:AG17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3" ht="5.25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3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3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3" ht="71.25" customHeight="1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33" ht="15.75" hidden="1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33" s="27" customFormat="1" ht="63" x14ac:dyDescent="0.25">
      <c r="A6" s="28">
        <v>1</v>
      </c>
      <c r="B6" s="3" t="s">
        <v>317</v>
      </c>
      <c r="C6" s="3" t="s">
        <v>316</v>
      </c>
      <c r="D6" s="67">
        <v>3802001325</v>
      </c>
      <c r="E6" s="61">
        <v>140.84774999999999</v>
      </c>
      <c r="F6" s="61">
        <v>35.728499999999997</v>
      </c>
      <c r="G6" s="61">
        <v>8.9868000000000006</v>
      </c>
      <c r="H6" s="61">
        <v>9.0530000000000008</v>
      </c>
      <c r="I6" s="61">
        <v>9.0066000000000006</v>
      </c>
      <c r="J6" s="61">
        <v>8.6821000000000002</v>
      </c>
      <c r="K6" s="61">
        <v>60.728549999999991</v>
      </c>
      <c r="L6" s="61">
        <v>8.3377499999999998</v>
      </c>
      <c r="M6" s="61">
        <v>8.6689000000000007</v>
      </c>
      <c r="N6" s="61">
        <v>8.4635999999999996</v>
      </c>
      <c r="O6" s="61">
        <v>8.4635999999999996</v>
      </c>
      <c r="P6" s="61">
        <v>8.9337999999999997</v>
      </c>
      <c r="Q6" s="61">
        <v>9.0396999999999998</v>
      </c>
      <c r="R6" s="61">
        <v>8.8211999999999993</v>
      </c>
      <c r="S6" s="61">
        <v>17.715200000000003</v>
      </c>
      <c r="T6" s="61">
        <v>8.8609000000000009</v>
      </c>
      <c r="U6" s="61">
        <v>8.8543000000000003</v>
      </c>
      <c r="V6" s="61">
        <v>26.6755</v>
      </c>
      <c r="W6" s="61">
        <v>8.5828000000000007</v>
      </c>
      <c r="X6" s="61">
        <v>9.0794999999999995</v>
      </c>
      <c r="Y6" s="61">
        <v>9.0131999999999994</v>
      </c>
      <c r="AA6" s="27">
        <f>AVERAGE(AB6:AC6)</f>
        <v>0.8857600000000001</v>
      </c>
      <c r="AB6" s="27">
        <f>ABS(T6/10)</f>
        <v>0.88609000000000004</v>
      </c>
      <c r="AC6" s="27">
        <f>ABS(U6/10)</f>
        <v>0.88543000000000005</v>
      </c>
      <c r="AD6" s="27">
        <f>AVERAGE(AE6:AG6)</f>
        <v>0.88918333333333333</v>
      </c>
      <c r="AE6" s="27">
        <f>ABS(W6/10)</f>
        <v>0.85828000000000004</v>
      </c>
      <c r="AF6" s="27">
        <f>ABS(X6/10)</f>
        <v>0.90794999999999992</v>
      </c>
      <c r="AG6" s="27">
        <f>ABS(Y6/10)</f>
        <v>0.9013199999999999</v>
      </c>
    </row>
    <row r="7" spans="1:33" s="2" customFormat="1" ht="78.75" x14ac:dyDescent="0.25">
      <c r="A7" s="28">
        <v>2</v>
      </c>
      <c r="B7" s="19" t="s">
        <v>315</v>
      </c>
      <c r="C7" s="19" t="s">
        <v>314</v>
      </c>
      <c r="D7" s="66">
        <v>3802001477</v>
      </c>
      <c r="E7" s="62">
        <v>142.83440000000002</v>
      </c>
      <c r="F7" s="62">
        <v>36.110500000000002</v>
      </c>
      <c r="G7" s="62">
        <v>9.2025000000000006</v>
      </c>
      <c r="H7" s="62">
        <v>9.0675000000000008</v>
      </c>
      <c r="I7" s="62">
        <v>8.9939</v>
      </c>
      <c r="J7" s="62">
        <v>8.8466000000000005</v>
      </c>
      <c r="K7" s="62">
        <v>61.987700000000004</v>
      </c>
      <c r="L7" s="62">
        <v>8.8650000000000002</v>
      </c>
      <c r="M7" s="62">
        <v>8.9079999999999995</v>
      </c>
      <c r="N7" s="62">
        <v>8.8650000000000002</v>
      </c>
      <c r="O7" s="62">
        <v>8.8650000000000002</v>
      </c>
      <c r="P7" s="62">
        <v>8.9079999999999995</v>
      </c>
      <c r="Q7" s="62">
        <v>8.7484999999999999</v>
      </c>
      <c r="R7" s="62">
        <v>8.8282000000000007</v>
      </c>
      <c r="S7" s="62">
        <v>17.840499999999999</v>
      </c>
      <c r="T7" s="62">
        <v>8.9263999999999992</v>
      </c>
      <c r="U7" s="62">
        <v>8.9140999999999995</v>
      </c>
      <c r="V7" s="62">
        <v>26.895700000000001</v>
      </c>
      <c r="W7" s="62">
        <v>8.8895999999999997</v>
      </c>
      <c r="X7" s="62">
        <v>8.9816000000000003</v>
      </c>
      <c r="Y7" s="62">
        <v>9.0244999999999997</v>
      </c>
      <c r="AA7" s="27">
        <f t="shared" ref="AA7:AA16" si="0">AVERAGE(AB7:AC7)</f>
        <v>0.89202499999999985</v>
      </c>
      <c r="AB7" s="27">
        <f t="shared" ref="AB7:AB16" si="1">ABS(T7/10)</f>
        <v>0.89263999999999988</v>
      </c>
      <c r="AC7" s="27">
        <f t="shared" ref="AC7:AC16" si="2">ABS(U7/10)</f>
        <v>0.89140999999999992</v>
      </c>
      <c r="AD7" s="27">
        <f t="shared" ref="AD7:AD16" si="3">AVERAGE(AE7:AG7)</f>
        <v>0.89652333333333323</v>
      </c>
      <c r="AE7" s="27">
        <f t="shared" ref="AE7:AE16" si="4">ABS(W7/10)</f>
        <v>0.88895999999999997</v>
      </c>
      <c r="AF7" s="27">
        <f t="shared" ref="AF7:AF16" si="5">ABS(X7/10)</f>
        <v>0.89816000000000007</v>
      </c>
      <c r="AG7" s="27">
        <f t="shared" ref="AG7:AG16" si="6">ABS(Y7/10)</f>
        <v>0.90244999999999997</v>
      </c>
    </row>
    <row r="8" spans="1:33" s="16" customFormat="1" ht="94.5" x14ac:dyDescent="0.25">
      <c r="A8" s="28">
        <v>3</v>
      </c>
      <c r="B8" s="19" t="s">
        <v>299</v>
      </c>
      <c r="C8" s="19" t="s">
        <v>298</v>
      </c>
      <c r="D8" s="66">
        <v>3802001928</v>
      </c>
      <c r="E8" s="62">
        <v>130.67500000000001</v>
      </c>
      <c r="F8" s="62">
        <v>35.400000000000006</v>
      </c>
      <c r="G8" s="62">
        <v>8.65</v>
      </c>
      <c r="H8" s="62">
        <v>8.65</v>
      </c>
      <c r="I8" s="62">
        <v>9.15</v>
      </c>
      <c r="J8" s="62">
        <v>8.9499999999999993</v>
      </c>
      <c r="K8" s="62">
        <v>54.325000000000003</v>
      </c>
      <c r="L8" s="62">
        <v>7.4250000000000007</v>
      </c>
      <c r="M8" s="62">
        <v>8.3000000000000007</v>
      </c>
      <c r="N8" s="62">
        <v>8.6</v>
      </c>
      <c r="O8" s="62">
        <v>6.85</v>
      </c>
      <c r="P8" s="62">
        <v>7.55</v>
      </c>
      <c r="Q8" s="62">
        <v>7.55</v>
      </c>
      <c r="R8" s="62">
        <v>8.0500000000000007</v>
      </c>
      <c r="S8" s="62">
        <v>18.25</v>
      </c>
      <c r="T8" s="62">
        <v>9.75</v>
      </c>
      <c r="U8" s="62">
        <v>8.5</v>
      </c>
      <c r="V8" s="62">
        <v>22.7</v>
      </c>
      <c r="W8" s="62">
        <v>7.15</v>
      </c>
      <c r="X8" s="62">
        <v>8.1</v>
      </c>
      <c r="Y8" s="62">
        <v>7.45</v>
      </c>
      <c r="AA8" s="27">
        <f t="shared" si="0"/>
        <v>0.91249999999999998</v>
      </c>
      <c r="AB8" s="27">
        <f t="shared" si="1"/>
        <v>0.97499999999999998</v>
      </c>
      <c r="AC8" s="27">
        <f t="shared" si="2"/>
        <v>0.85</v>
      </c>
      <c r="AD8" s="27">
        <f t="shared" si="3"/>
        <v>0.75666666666666671</v>
      </c>
      <c r="AE8" s="27">
        <f t="shared" si="4"/>
        <v>0.71500000000000008</v>
      </c>
      <c r="AF8" s="27">
        <f t="shared" si="5"/>
        <v>0.80999999999999994</v>
      </c>
      <c r="AG8" s="27">
        <f t="shared" si="6"/>
        <v>0.745</v>
      </c>
    </row>
    <row r="9" spans="1:33" s="2" customFormat="1" ht="63" x14ac:dyDescent="0.25">
      <c r="A9" s="28">
        <v>4</v>
      </c>
      <c r="B9" s="28" t="s">
        <v>319</v>
      </c>
      <c r="C9" s="28" t="s">
        <v>318</v>
      </c>
      <c r="D9" s="65">
        <v>3802002287</v>
      </c>
      <c r="E9" s="63">
        <v>152.51829999999998</v>
      </c>
      <c r="F9" s="63">
        <v>38.154399999999995</v>
      </c>
      <c r="G9" s="63">
        <v>9.5441000000000003</v>
      </c>
      <c r="H9" s="63">
        <v>9.5734999999999992</v>
      </c>
      <c r="I9" s="63">
        <v>9.5662000000000003</v>
      </c>
      <c r="J9" s="63">
        <v>9.4705999999999992</v>
      </c>
      <c r="K9" s="63">
        <v>65.533000000000001</v>
      </c>
      <c r="L9" s="63">
        <v>9.1875</v>
      </c>
      <c r="M9" s="63">
        <v>9.1984999999999992</v>
      </c>
      <c r="N9" s="63">
        <v>9.5294000000000008</v>
      </c>
      <c r="O9" s="63">
        <v>9.5146999999999995</v>
      </c>
      <c r="P9" s="63">
        <v>9.875</v>
      </c>
      <c r="Q9" s="63">
        <v>9.1691000000000003</v>
      </c>
      <c r="R9" s="63">
        <v>9.0587999999999997</v>
      </c>
      <c r="S9" s="63">
        <v>19.742599999999999</v>
      </c>
      <c r="T9" s="63">
        <v>9.875</v>
      </c>
      <c r="U9" s="63">
        <v>9.8675999999999995</v>
      </c>
      <c r="V9" s="63">
        <v>29.0883</v>
      </c>
      <c r="W9" s="63">
        <v>9.25</v>
      </c>
      <c r="X9" s="63">
        <v>9.8824000000000005</v>
      </c>
      <c r="Y9" s="63">
        <v>9.9558999999999997</v>
      </c>
      <c r="AA9" s="27">
        <f t="shared" si="0"/>
        <v>0.98713000000000006</v>
      </c>
      <c r="AB9" s="27">
        <f t="shared" si="1"/>
        <v>0.98750000000000004</v>
      </c>
      <c r="AC9" s="27">
        <f t="shared" si="2"/>
        <v>0.98675999999999997</v>
      </c>
      <c r="AD9" s="27">
        <f t="shared" si="3"/>
        <v>0.96960999999999997</v>
      </c>
      <c r="AE9" s="27">
        <f t="shared" si="4"/>
        <v>0.92500000000000004</v>
      </c>
      <c r="AF9" s="27">
        <f t="shared" si="5"/>
        <v>0.98824000000000001</v>
      </c>
      <c r="AG9" s="27">
        <f t="shared" si="6"/>
        <v>0.99558999999999997</v>
      </c>
    </row>
    <row r="10" spans="1:33" s="2" customFormat="1" ht="78.75" x14ac:dyDescent="0.25">
      <c r="A10" s="28">
        <v>5</v>
      </c>
      <c r="B10" s="19" t="s">
        <v>303</v>
      </c>
      <c r="C10" s="19" t="s">
        <v>302</v>
      </c>
      <c r="D10" s="66">
        <v>3802003379</v>
      </c>
      <c r="E10" s="62">
        <v>95.316749999999999</v>
      </c>
      <c r="F10" s="62">
        <v>29.427500000000002</v>
      </c>
      <c r="G10" s="62">
        <v>7.0228999999999999</v>
      </c>
      <c r="H10" s="62">
        <v>7.5724999999999998</v>
      </c>
      <c r="I10" s="62">
        <v>7.2519</v>
      </c>
      <c r="J10" s="62">
        <v>7.5801999999999996</v>
      </c>
      <c r="K10" s="62">
        <v>36.683250000000001</v>
      </c>
      <c r="L10" s="62">
        <v>6.0572499999999998</v>
      </c>
      <c r="M10" s="62">
        <v>4.8779000000000003</v>
      </c>
      <c r="N10" s="62">
        <v>4.6106999999999996</v>
      </c>
      <c r="O10" s="62">
        <v>4.5190999999999999</v>
      </c>
      <c r="P10" s="62">
        <v>7.7709999999999999</v>
      </c>
      <c r="Q10" s="62">
        <v>4.0762999999999998</v>
      </c>
      <c r="R10" s="62">
        <v>4.7709999999999999</v>
      </c>
      <c r="S10" s="62">
        <v>13.9389</v>
      </c>
      <c r="T10" s="62">
        <v>7.3434999999999997</v>
      </c>
      <c r="U10" s="62">
        <v>6.5953999999999997</v>
      </c>
      <c r="V10" s="62">
        <v>15.267099999999999</v>
      </c>
      <c r="W10" s="62">
        <v>4.7786</v>
      </c>
      <c r="X10" s="62">
        <v>6.3434999999999997</v>
      </c>
      <c r="Y10" s="62">
        <v>4.1449999999999996</v>
      </c>
      <c r="AA10" s="27">
        <f t="shared" si="0"/>
        <v>0.69694499999999993</v>
      </c>
      <c r="AB10" s="27">
        <f t="shared" si="1"/>
        <v>0.73434999999999995</v>
      </c>
      <c r="AC10" s="27">
        <f t="shared" si="2"/>
        <v>0.65954000000000002</v>
      </c>
      <c r="AD10" s="27">
        <f t="shared" si="3"/>
        <v>0.50890333333333337</v>
      </c>
      <c r="AE10" s="27">
        <f t="shared" si="4"/>
        <v>0.47786000000000001</v>
      </c>
      <c r="AF10" s="27">
        <f t="shared" si="5"/>
        <v>0.63434999999999997</v>
      </c>
      <c r="AG10" s="27">
        <f t="shared" si="6"/>
        <v>0.41449999999999998</v>
      </c>
    </row>
    <row r="11" spans="1:33" s="2" customFormat="1" ht="63" x14ac:dyDescent="0.25">
      <c r="A11" s="28">
        <v>6</v>
      </c>
      <c r="B11" s="3" t="s">
        <v>305</v>
      </c>
      <c r="C11" s="3" t="s">
        <v>304</v>
      </c>
      <c r="D11" s="67">
        <v>3802007172</v>
      </c>
      <c r="E11" s="61">
        <v>151.035</v>
      </c>
      <c r="F11" s="61">
        <v>38.42</v>
      </c>
      <c r="G11" s="61">
        <v>9.7100000000000009</v>
      </c>
      <c r="H11" s="61">
        <v>9.7199999999999989</v>
      </c>
      <c r="I11" s="61">
        <v>9.6900000000000013</v>
      </c>
      <c r="J11" s="61">
        <v>9.3000000000000007</v>
      </c>
      <c r="K11" s="61">
        <v>64.914999999999992</v>
      </c>
      <c r="L11" s="61">
        <v>9.7650000000000006</v>
      </c>
      <c r="M11" s="61">
        <v>9.48</v>
      </c>
      <c r="N11" s="61">
        <v>9.49</v>
      </c>
      <c r="O11" s="61">
        <v>8.81</v>
      </c>
      <c r="P11" s="61">
        <v>9.27</v>
      </c>
      <c r="Q11" s="61">
        <v>9.08</v>
      </c>
      <c r="R11" s="61">
        <v>9.02</v>
      </c>
      <c r="S11" s="61">
        <v>19.25</v>
      </c>
      <c r="T11" s="61">
        <v>9.6</v>
      </c>
      <c r="U11" s="61">
        <v>9.65</v>
      </c>
      <c r="V11" s="61">
        <v>28.45</v>
      </c>
      <c r="W11" s="61">
        <v>9.16</v>
      </c>
      <c r="X11" s="61">
        <v>9.629999999999999</v>
      </c>
      <c r="Y11" s="61">
        <v>9.66</v>
      </c>
      <c r="AA11" s="27">
        <f t="shared" si="0"/>
        <v>0.96250000000000002</v>
      </c>
      <c r="AB11" s="27">
        <f t="shared" si="1"/>
        <v>0.96</v>
      </c>
      <c r="AC11" s="27">
        <f t="shared" si="2"/>
        <v>0.96500000000000008</v>
      </c>
      <c r="AD11" s="27">
        <f t="shared" si="3"/>
        <v>0.94833333333333325</v>
      </c>
      <c r="AE11" s="27">
        <f t="shared" si="4"/>
        <v>0.91600000000000004</v>
      </c>
      <c r="AF11" s="27">
        <f t="shared" si="5"/>
        <v>0.96299999999999986</v>
      </c>
      <c r="AG11" s="27">
        <f t="shared" si="6"/>
        <v>0.96599999999999997</v>
      </c>
    </row>
    <row r="12" spans="1:33" s="2" customFormat="1" ht="63" x14ac:dyDescent="0.25">
      <c r="A12" s="28">
        <v>7</v>
      </c>
      <c r="B12" s="3" t="s">
        <v>307</v>
      </c>
      <c r="C12" s="3" t="s">
        <v>306</v>
      </c>
      <c r="D12" s="67">
        <v>3802007278</v>
      </c>
      <c r="E12" s="61">
        <v>155.65134999999998</v>
      </c>
      <c r="F12" s="61">
        <v>38.893999999999998</v>
      </c>
      <c r="G12" s="61">
        <v>9.8181999999999992</v>
      </c>
      <c r="H12" s="61">
        <v>9.8181999999999992</v>
      </c>
      <c r="I12" s="61">
        <v>9.6667000000000005</v>
      </c>
      <c r="J12" s="61">
        <v>9.5908999999999995</v>
      </c>
      <c r="K12" s="61">
        <v>67.409049999999993</v>
      </c>
      <c r="L12" s="61">
        <v>9.4545500000000011</v>
      </c>
      <c r="M12" s="61">
        <v>9.6515000000000004</v>
      </c>
      <c r="N12" s="61">
        <v>9.6667000000000005</v>
      </c>
      <c r="O12" s="61">
        <v>9.5908999999999995</v>
      </c>
      <c r="P12" s="61">
        <v>9.5606000000000009</v>
      </c>
      <c r="Q12" s="61">
        <v>9.5908999999999995</v>
      </c>
      <c r="R12" s="61">
        <v>9.8939000000000004</v>
      </c>
      <c r="S12" s="61">
        <v>19.787800000000001</v>
      </c>
      <c r="T12" s="61">
        <v>9.8939000000000004</v>
      </c>
      <c r="U12" s="61">
        <v>9.8939000000000004</v>
      </c>
      <c r="V12" s="61">
        <v>29.560500000000001</v>
      </c>
      <c r="W12" s="61">
        <v>9.6515000000000004</v>
      </c>
      <c r="X12" s="61">
        <v>9.9544999999999995</v>
      </c>
      <c r="Y12" s="61">
        <v>9.9544999999999995</v>
      </c>
      <c r="AA12" s="27">
        <f t="shared" si="0"/>
        <v>0.98938999999999999</v>
      </c>
      <c r="AB12" s="27">
        <f t="shared" si="1"/>
        <v>0.98938999999999999</v>
      </c>
      <c r="AC12" s="27">
        <f t="shared" si="2"/>
        <v>0.98938999999999999</v>
      </c>
      <c r="AD12" s="27">
        <f t="shared" si="3"/>
        <v>0.98534999999999995</v>
      </c>
      <c r="AE12" s="27">
        <f t="shared" si="4"/>
        <v>0.96515000000000006</v>
      </c>
      <c r="AF12" s="27">
        <f t="shared" si="5"/>
        <v>0.99544999999999995</v>
      </c>
      <c r="AG12" s="27">
        <f t="shared" si="6"/>
        <v>0.99544999999999995</v>
      </c>
    </row>
    <row r="13" spans="1:33" s="2" customFormat="1" ht="63" x14ac:dyDescent="0.25">
      <c r="A13" s="28">
        <v>8</v>
      </c>
      <c r="B13" s="3" t="s">
        <v>309</v>
      </c>
      <c r="C13" s="3" t="s">
        <v>308</v>
      </c>
      <c r="D13" s="67">
        <v>3802007454</v>
      </c>
      <c r="E13" s="61">
        <v>154.70660000000001</v>
      </c>
      <c r="F13" s="61">
        <v>39.146700000000003</v>
      </c>
      <c r="G13" s="61">
        <v>9.84</v>
      </c>
      <c r="H13" s="61">
        <v>9.7066999999999997</v>
      </c>
      <c r="I13" s="61">
        <v>9.8267000000000007</v>
      </c>
      <c r="J13" s="61">
        <v>9.7733000000000008</v>
      </c>
      <c r="K13" s="61">
        <v>66.999899999999997</v>
      </c>
      <c r="L13" s="61">
        <v>9.52</v>
      </c>
      <c r="M13" s="61">
        <v>9.6133000000000006</v>
      </c>
      <c r="N13" s="61">
        <v>9.6133000000000006</v>
      </c>
      <c r="O13" s="61">
        <v>9.4666999999999994</v>
      </c>
      <c r="P13" s="61">
        <v>9.6</v>
      </c>
      <c r="Q13" s="61">
        <v>9.5732999999999997</v>
      </c>
      <c r="R13" s="61">
        <v>9.6133000000000006</v>
      </c>
      <c r="S13" s="61">
        <v>19.600000000000001</v>
      </c>
      <c r="T13" s="61">
        <v>9.8267000000000007</v>
      </c>
      <c r="U13" s="61">
        <v>9.7733000000000008</v>
      </c>
      <c r="V13" s="61">
        <v>28.96</v>
      </c>
      <c r="W13" s="61">
        <v>9.3866999999999994</v>
      </c>
      <c r="X13" s="61">
        <v>9.76</v>
      </c>
      <c r="Y13" s="61">
        <v>9.8132999999999999</v>
      </c>
      <c r="AA13" s="27">
        <f t="shared" si="0"/>
        <v>0.98</v>
      </c>
      <c r="AB13" s="27">
        <f t="shared" si="1"/>
        <v>0.98267000000000004</v>
      </c>
      <c r="AC13" s="27">
        <f t="shared" si="2"/>
        <v>0.97733000000000003</v>
      </c>
      <c r="AD13" s="27">
        <f t="shared" si="3"/>
        <v>0.96533333333333327</v>
      </c>
      <c r="AE13" s="27">
        <f t="shared" si="4"/>
        <v>0.93866999999999989</v>
      </c>
      <c r="AF13" s="27">
        <f t="shared" si="5"/>
        <v>0.97599999999999998</v>
      </c>
      <c r="AG13" s="27">
        <f t="shared" si="6"/>
        <v>0.98133000000000004</v>
      </c>
    </row>
    <row r="14" spans="1:33" s="2" customFormat="1" ht="63" x14ac:dyDescent="0.25">
      <c r="A14" s="28">
        <v>9</v>
      </c>
      <c r="B14" s="3" t="s">
        <v>313</v>
      </c>
      <c r="C14" s="3" t="s">
        <v>312</v>
      </c>
      <c r="D14" s="67">
        <v>3802007461</v>
      </c>
      <c r="E14" s="61">
        <v>158.72460000000001</v>
      </c>
      <c r="F14" s="61">
        <v>39.463799999999999</v>
      </c>
      <c r="G14" s="61">
        <v>9.8841000000000001</v>
      </c>
      <c r="H14" s="61">
        <v>9.9275000000000002</v>
      </c>
      <c r="I14" s="61">
        <v>9.8116000000000003</v>
      </c>
      <c r="J14" s="61">
        <v>9.8406000000000002</v>
      </c>
      <c r="K14" s="61">
        <v>69.405799999999999</v>
      </c>
      <c r="L14" s="61">
        <v>9.8696000000000002</v>
      </c>
      <c r="M14" s="61">
        <v>9.9275000000000002</v>
      </c>
      <c r="N14" s="61">
        <v>9.9130000000000003</v>
      </c>
      <c r="O14" s="61">
        <v>9.9275000000000002</v>
      </c>
      <c r="P14" s="61">
        <v>9.9710000000000001</v>
      </c>
      <c r="Q14" s="61">
        <v>9.8986000000000001</v>
      </c>
      <c r="R14" s="61">
        <v>9.8986000000000001</v>
      </c>
      <c r="S14" s="61">
        <v>19.956499999999998</v>
      </c>
      <c r="T14" s="61">
        <v>9.9710000000000001</v>
      </c>
      <c r="U14" s="61">
        <v>9.9855</v>
      </c>
      <c r="V14" s="61">
        <v>29.898500000000002</v>
      </c>
      <c r="W14" s="61">
        <v>9.9420000000000002</v>
      </c>
      <c r="X14" s="61">
        <v>9.9855</v>
      </c>
      <c r="Y14" s="61">
        <v>9.9710000000000001</v>
      </c>
      <c r="AA14" s="27">
        <f t="shared" si="0"/>
        <v>0.99782499999999996</v>
      </c>
      <c r="AB14" s="27">
        <f t="shared" si="1"/>
        <v>0.99709999999999999</v>
      </c>
      <c r="AC14" s="27">
        <f t="shared" si="2"/>
        <v>0.99855000000000005</v>
      </c>
      <c r="AD14" s="27">
        <f t="shared" si="3"/>
        <v>0.99661666666666671</v>
      </c>
      <c r="AE14" s="27">
        <f t="shared" si="4"/>
        <v>0.99419999999999997</v>
      </c>
      <c r="AF14" s="27">
        <f t="shared" si="5"/>
        <v>0.99855000000000005</v>
      </c>
      <c r="AG14" s="27">
        <f t="shared" si="6"/>
        <v>0.99709999999999999</v>
      </c>
    </row>
    <row r="15" spans="1:33" s="16" customFormat="1" ht="63" x14ac:dyDescent="0.25">
      <c r="A15" s="28">
        <v>10</v>
      </c>
      <c r="B15" s="3" t="s">
        <v>311</v>
      </c>
      <c r="C15" s="3" t="s">
        <v>310</v>
      </c>
      <c r="D15" s="67">
        <v>3802009282</v>
      </c>
      <c r="E15" s="61">
        <v>131.1088</v>
      </c>
      <c r="F15" s="61">
        <v>32.043400000000005</v>
      </c>
      <c r="G15" s="61">
        <v>7.7826000000000004</v>
      </c>
      <c r="H15" s="61">
        <v>8.0977999999999994</v>
      </c>
      <c r="I15" s="61">
        <v>8</v>
      </c>
      <c r="J15" s="61">
        <v>8.1630000000000003</v>
      </c>
      <c r="K15" s="61">
        <v>56.717500000000001</v>
      </c>
      <c r="L15" s="61">
        <v>8.1086999999999989</v>
      </c>
      <c r="M15" s="61">
        <v>8.0761000000000003</v>
      </c>
      <c r="N15" s="61">
        <v>8.2173999999999996</v>
      </c>
      <c r="O15" s="61">
        <v>7.9457000000000004</v>
      </c>
      <c r="P15" s="61">
        <v>8.3912999999999993</v>
      </c>
      <c r="Q15" s="61">
        <v>8.1412999999999993</v>
      </c>
      <c r="R15" s="61">
        <v>7.8369999999999997</v>
      </c>
      <c r="S15" s="61">
        <v>16.837</v>
      </c>
      <c r="T15" s="61">
        <v>8.3912999999999993</v>
      </c>
      <c r="U15" s="61">
        <v>8.4457000000000004</v>
      </c>
      <c r="V15" s="61">
        <v>25.510899999999999</v>
      </c>
      <c r="W15" s="61">
        <v>8.3912999999999993</v>
      </c>
      <c r="X15" s="61">
        <v>8.4673999999999996</v>
      </c>
      <c r="Y15" s="61">
        <v>8.6522000000000006</v>
      </c>
      <c r="AA15" s="27">
        <f t="shared" si="0"/>
        <v>0.84184999999999999</v>
      </c>
      <c r="AB15" s="27">
        <f t="shared" si="1"/>
        <v>0.83912999999999993</v>
      </c>
      <c r="AC15" s="27">
        <f t="shared" si="2"/>
        <v>0.84457000000000004</v>
      </c>
      <c r="AD15" s="27">
        <f t="shared" si="3"/>
        <v>0.85036333333333347</v>
      </c>
      <c r="AE15" s="27">
        <f t="shared" si="4"/>
        <v>0.83912999999999993</v>
      </c>
      <c r="AF15" s="27">
        <f t="shared" si="5"/>
        <v>0.84673999999999994</v>
      </c>
      <c r="AG15" s="27">
        <f t="shared" si="6"/>
        <v>0.8652200000000001</v>
      </c>
    </row>
    <row r="16" spans="1:33" s="20" customFormat="1" ht="47.25" x14ac:dyDescent="0.25">
      <c r="A16" s="28">
        <v>11</v>
      </c>
      <c r="B16" s="22" t="s">
        <v>301</v>
      </c>
      <c r="C16" s="22" t="s">
        <v>300</v>
      </c>
      <c r="D16" s="69">
        <v>3802012013</v>
      </c>
      <c r="E16" s="78">
        <v>105.90559999999999</v>
      </c>
      <c r="F16" s="78">
        <v>32.243299999999998</v>
      </c>
      <c r="G16" s="78">
        <v>8.2162000000000006</v>
      </c>
      <c r="H16" s="78">
        <v>7.7568000000000001</v>
      </c>
      <c r="I16" s="78">
        <v>8.0810999999999993</v>
      </c>
      <c r="J16" s="78">
        <v>8.1891999999999996</v>
      </c>
      <c r="K16" s="78">
        <v>35.851300000000002</v>
      </c>
      <c r="L16" s="78">
        <v>8.4189000000000007</v>
      </c>
      <c r="M16" s="78">
        <v>5.2161999999999997</v>
      </c>
      <c r="N16" s="78">
        <v>4.6215999999999999</v>
      </c>
      <c r="O16" s="78">
        <v>4.3513999999999999</v>
      </c>
      <c r="P16" s="78">
        <v>4.9459</v>
      </c>
      <c r="Q16" s="78">
        <v>4.3513999999999999</v>
      </c>
      <c r="R16" s="78">
        <v>3.9459</v>
      </c>
      <c r="S16" s="78">
        <v>15.946000000000002</v>
      </c>
      <c r="T16" s="78">
        <v>7.4865000000000004</v>
      </c>
      <c r="U16" s="78">
        <v>8.4595000000000002</v>
      </c>
      <c r="V16" s="78">
        <v>21.865000000000002</v>
      </c>
      <c r="W16" s="78">
        <v>8.3513999999999999</v>
      </c>
      <c r="X16" s="78">
        <v>7.0541</v>
      </c>
      <c r="Y16" s="78">
        <v>6.4595000000000002</v>
      </c>
      <c r="AA16" s="27">
        <f t="shared" si="0"/>
        <v>0.79730000000000001</v>
      </c>
      <c r="AB16" s="27">
        <f t="shared" si="1"/>
        <v>0.74865000000000004</v>
      </c>
      <c r="AC16" s="27">
        <f t="shared" si="2"/>
        <v>0.84594999999999998</v>
      </c>
      <c r="AD16" s="27">
        <f t="shared" si="3"/>
        <v>0.72883333333333333</v>
      </c>
      <c r="AE16" s="27">
        <f t="shared" si="4"/>
        <v>0.83513999999999999</v>
      </c>
      <c r="AF16" s="27">
        <f t="shared" si="5"/>
        <v>0.70540999999999998</v>
      </c>
      <c r="AG16" s="27">
        <f t="shared" si="6"/>
        <v>0.64595000000000002</v>
      </c>
    </row>
    <row r="17" spans="5:33" x14ac:dyDescent="0.25">
      <c r="E17" s="102">
        <f>AVERAGE(E6:E16)</f>
        <v>138.12037727272727</v>
      </c>
      <c r="F17" s="102">
        <f t="shared" ref="F17:Y17" si="7">AVERAGE(F6:F16)</f>
        <v>35.912009090909095</v>
      </c>
      <c r="G17" s="102">
        <f t="shared" si="7"/>
        <v>8.9688545454545459</v>
      </c>
      <c r="H17" s="102">
        <f t="shared" si="7"/>
        <v>8.9948636363636343</v>
      </c>
      <c r="I17" s="102">
        <f t="shared" si="7"/>
        <v>9.0040636363636377</v>
      </c>
      <c r="J17" s="102">
        <f t="shared" si="7"/>
        <v>8.9442272727272716</v>
      </c>
      <c r="K17" s="102">
        <f t="shared" si="7"/>
        <v>58.232368181818181</v>
      </c>
      <c r="L17" s="102">
        <f t="shared" si="7"/>
        <v>8.6372045454545461</v>
      </c>
      <c r="M17" s="102">
        <f t="shared" si="7"/>
        <v>8.3561727272727264</v>
      </c>
      <c r="N17" s="102">
        <f t="shared" si="7"/>
        <v>8.3264272727272726</v>
      </c>
      <c r="O17" s="102">
        <f t="shared" si="7"/>
        <v>8.027690909090909</v>
      </c>
      <c r="P17" s="102">
        <f t="shared" si="7"/>
        <v>8.6160545454545456</v>
      </c>
      <c r="Q17" s="102">
        <f t="shared" si="7"/>
        <v>8.1108272727272723</v>
      </c>
      <c r="R17" s="102">
        <f t="shared" si="7"/>
        <v>8.1579909090909091</v>
      </c>
      <c r="S17" s="102">
        <f t="shared" si="7"/>
        <v>18.078590909090909</v>
      </c>
      <c r="T17" s="102">
        <f t="shared" si="7"/>
        <v>9.0841090909090934</v>
      </c>
      <c r="U17" s="102">
        <f t="shared" si="7"/>
        <v>8.9944818181818178</v>
      </c>
      <c r="V17" s="102">
        <f t="shared" si="7"/>
        <v>25.897409090909093</v>
      </c>
      <c r="W17" s="102">
        <f t="shared" si="7"/>
        <v>8.5030818181818191</v>
      </c>
      <c r="X17" s="102">
        <f t="shared" si="7"/>
        <v>8.8398636363636367</v>
      </c>
      <c r="Y17" s="102">
        <f t="shared" si="7"/>
        <v>8.5544636363636375</v>
      </c>
      <c r="AA17" s="1">
        <f>AVERAGE(AA6:AA16)</f>
        <v>0.90392954545454562</v>
      </c>
      <c r="AB17" s="1">
        <f t="shared" ref="AB17:AG17" si="8">AVERAGE(AB6:AB16)</f>
        <v>0.90841090909090916</v>
      </c>
      <c r="AC17" s="1">
        <f t="shared" si="8"/>
        <v>0.89944818181818176</v>
      </c>
      <c r="AD17" s="1">
        <f t="shared" si="8"/>
        <v>0.8632469696969699</v>
      </c>
      <c r="AE17" s="1">
        <f t="shared" si="8"/>
        <v>0.85030818181818191</v>
      </c>
      <c r="AF17" s="1">
        <f t="shared" si="8"/>
        <v>0.88398636363636374</v>
      </c>
      <c r="AG17" s="1">
        <f t="shared" si="8"/>
        <v>0.85544636363636362</v>
      </c>
    </row>
  </sheetData>
  <sortState ref="B6:AA17">
    <sortCondition ref="D6:D17"/>
  </sortState>
  <mergeCells count="14">
    <mergeCell ref="K3:R3"/>
    <mergeCell ref="S3:U3"/>
    <mergeCell ref="V3:Y3"/>
    <mergeCell ref="A2:A3"/>
    <mergeCell ref="B2:B3"/>
    <mergeCell ref="C2:C3"/>
    <mergeCell ref="D2:D3"/>
    <mergeCell ref="E1:E4"/>
    <mergeCell ref="F1:Y1"/>
    <mergeCell ref="F2:J2"/>
    <mergeCell ref="K2:R2"/>
    <mergeCell ref="S2:U2"/>
    <mergeCell ref="V2:Y2"/>
    <mergeCell ref="F3:J3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8"/>
  <sheetViews>
    <sheetView topLeftCell="A6" zoomScale="57" zoomScaleNormal="57" workbookViewId="0">
      <selection activeCell="AA18" sqref="AA18:AG18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3" ht="63" hidden="1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3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3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3" ht="82.5" customHeight="1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33" ht="15.75" x14ac:dyDescent="0.25">
      <c r="A5" s="7"/>
      <c r="B5" s="6"/>
      <c r="C5" s="5"/>
      <c r="D5" s="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33" s="2" customFormat="1" ht="78.75" x14ac:dyDescent="0.25">
      <c r="A6" s="3">
        <v>1</v>
      </c>
      <c r="B6" s="19" t="s">
        <v>329</v>
      </c>
      <c r="C6" s="19" t="s">
        <v>328</v>
      </c>
      <c r="D6" s="66">
        <v>8503002224</v>
      </c>
      <c r="E6" s="62">
        <v>111.26506666666666</v>
      </c>
      <c r="F6" s="62">
        <v>29.205350000000003</v>
      </c>
      <c r="G6" s="62">
        <v>7.0420666666666669</v>
      </c>
      <c r="H6" s="62">
        <v>6.9916</v>
      </c>
      <c r="I6" s="62">
        <v>7.3265833333333337</v>
      </c>
      <c r="J6" s="62">
        <v>7.8451000000000004</v>
      </c>
      <c r="K6" s="62">
        <v>46.489049999999992</v>
      </c>
      <c r="L6" s="62">
        <v>6.3846833333333333</v>
      </c>
      <c r="M6" s="62">
        <v>6.3097500000000002</v>
      </c>
      <c r="N6" s="62">
        <v>6.7660166666666663</v>
      </c>
      <c r="O6" s="62">
        <v>6.5084</v>
      </c>
      <c r="P6" s="62">
        <v>7.2659833333333337</v>
      </c>
      <c r="Q6" s="62">
        <v>6.8030166666666663</v>
      </c>
      <c r="R6" s="62">
        <v>6.4512</v>
      </c>
      <c r="S6" s="62">
        <v>14.932666666666666</v>
      </c>
      <c r="T6" s="62">
        <v>7.4764333333333326</v>
      </c>
      <c r="U6" s="62">
        <v>7.4562333333333335</v>
      </c>
      <c r="V6" s="62">
        <v>20.637999999999998</v>
      </c>
      <c r="W6" s="62">
        <v>6.0773999999999999</v>
      </c>
      <c r="X6" s="62">
        <v>7.1414166666666663</v>
      </c>
      <c r="Y6" s="62">
        <v>7.4191833333333328</v>
      </c>
      <c r="AA6" s="2">
        <f>AVERAGE(AB6:AC6)</f>
        <v>0.74663333333333326</v>
      </c>
      <c r="AB6" s="2">
        <f>ABS(T6/10)</f>
        <v>0.74764333333333322</v>
      </c>
      <c r="AC6" s="2">
        <f>ABS(U6/10)</f>
        <v>0.7456233333333333</v>
      </c>
      <c r="AD6" s="2">
        <f>AVERAGE(AE6:AG6)</f>
        <v>0.68793333333333317</v>
      </c>
      <c r="AE6" s="2">
        <f>ABS(W6/10)</f>
        <v>0.60773999999999995</v>
      </c>
      <c r="AF6" s="2">
        <f>ABS(X6/10)</f>
        <v>0.71414166666666667</v>
      </c>
      <c r="AG6" s="2">
        <f>ABS(Y6/10)</f>
        <v>0.74191833333333324</v>
      </c>
    </row>
    <row r="7" spans="1:33" s="2" customFormat="1" ht="78.75" x14ac:dyDescent="0.25">
      <c r="A7" s="3">
        <v>2</v>
      </c>
      <c r="B7" s="19" t="s">
        <v>327</v>
      </c>
      <c r="C7" s="19" t="s">
        <v>326</v>
      </c>
      <c r="D7" s="66">
        <v>8503002263</v>
      </c>
      <c r="E7" s="62">
        <v>88.079624999999993</v>
      </c>
      <c r="F7" s="62">
        <v>24.090899999999998</v>
      </c>
      <c r="G7" s="62">
        <v>5</v>
      </c>
      <c r="H7" s="62">
        <v>4.9772499999999997</v>
      </c>
      <c r="I7" s="62">
        <v>4.9772499999999997</v>
      </c>
      <c r="J7" s="62">
        <v>9.1364000000000001</v>
      </c>
      <c r="K7" s="62">
        <v>34.897775000000003</v>
      </c>
      <c r="L7" s="62">
        <v>5.1022750000000006</v>
      </c>
      <c r="M7" s="62">
        <v>4.9318</v>
      </c>
      <c r="N7" s="62">
        <v>5.1590999999999996</v>
      </c>
      <c r="O7" s="62">
        <v>5.0227500000000003</v>
      </c>
      <c r="P7" s="62">
        <v>4.9545500000000002</v>
      </c>
      <c r="Q7" s="62">
        <v>4.9545500000000002</v>
      </c>
      <c r="R7" s="62">
        <v>4.7727500000000003</v>
      </c>
      <c r="S7" s="62">
        <v>10.181850000000001</v>
      </c>
      <c r="T7" s="62">
        <v>5.1136499999999998</v>
      </c>
      <c r="U7" s="62">
        <v>5.0682</v>
      </c>
      <c r="V7" s="62">
        <v>18.909099999999999</v>
      </c>
      <c r="W7" s="62">
        <v>9.0908999999999995</v>
      </c>
      <c r="X7" s="62">
        <v>5.1590999999999996</v>
      </c>
      <c r="Y7" s="62">
        <v>4.6590999999999996</v>
      </c>
      <c r="AA7" s="2">
        <f t="shared" ref="AA7:AA17" si="0">AVERAGE(AB7:AC7)</f>
        <v>0.50909249999999995</v>
      </c>
      <c r="AB7" s="2">
        <f t="shared" ref="AB7:AB17" si="1">ABS(T7/10)</f>
        <v>0.51136499999999996</v>
      </c>
      <c r="AC7" s="2">
        <f t="shared" ref="AC7:AC17" si="2">ABS(U7/10)</f>
        <v>0.50682000000000005</v>
      </c>
      <c r="AD7" s="2">
        <f t="shared" ref="AD7:AD17" si="3">AVERAGE(AE7:AG7)</f>
        <v>0.63030333333333333</v>
      </c>
      <c r="AE7" s="2">
        <f t="shared" ref="AE7:AE17" si="4">ABS(W7/10)</f>
        <v>0.90908999999999995</v>
      </c>
      <c r="AF7" s="2">
        <f t="shared" ref="AF7:AF17" si="5">ABS(X7/10)</f>
        <v>0.51590999999999998</v>
      </c>
      <c r="AG7" s="2">
        <f t="shared" ref="AG7:AG17" si="6">ABS(Y7/10)</f>
        <v>0.46590999999999994</v>
      </c>
    </row>
    <row r="8" spans="1:33" s="2" customFormat="1" ht="78.75" x14ac:dyDescent="0.25">
      <c r="A8" s="3">
        <v>3</v>
      </c>
      <c r="B8" s="19" t="s">
        <v>321</v>
      </c>
      <c r="C8" s="19" t="s">
        <v>320</v>
      </c>
      <c r="D8" s="66">
        <v>8503002288</v>
      </c>
      <c r="E8" s="62">
        <v>128.73335</v>
      </c>
      <c r="F8" s="62">
        <v>31.2667</v>
      </c>
      <c r="G8" s="62">
        <v>7.4667000000000003</v>
      </c>
      <c r="H8" s="62">
        <v>8</v>
      </c>
      <c r="I8" s="62">
        <v>7.9333</v>
      </c>
      <c r="J8" s="62">
        <v>7.8666999999999998</v>
      </c>
      <c r="K8" s="62">
        <v>56.499949999999998</v>
      </c>
      <c r="L8" s="62">
        <v>8.1333500000000001</v>
      </c>
      <c r="M8" s="62">
        <v>7.9</v>
      </c>
      <c r="N8" s="62">
        <v>8.3666999999999998</v>
      </c>
      <c r="O8" s="62">
        <v>7.9333</v>
      </c>
      <c r="P8" s="62">
        <v>8.1999999999999993</v>
      </c>
      <c r="Q8" s="62">
        <v>8.2332999999999998</v>
      </c>
      <c r="R8" s="62">
        <v>7.7332999999999998</v>
      </c>
      <c r="S8" s="62">
        <v>16.566700000000001</v>
      </c>
      <c r="T8" s="62">
        <v>8.2667000000000002</v>
      </c>
      <c r="U8" s="62">
        <v>8.3000000000000007</v>
      </c>
      <c r="V8" s="62">
        <v>24.4</v>
      </c>
      <c r="W8" s="62">
        <v>7.8666999999999998</v>
      </c>
      <c r="X8" s="62">
        <v>8.4332999999999991</v>
      </c>
      <c r="Y8" s="62">
        <v>8.1</v>
      </c>
      <c r="AA8" s="2">
        <f t="shared" si="0"/>
        <v>0.82833500000000004</v>
      </c>
      <c r="AB8" s="2">
        <f t="shared" si="1"/>
        <v>0.82667000000000002</v>
      </c>
      <c r="AC8" s="2">
        <f t="shared" si="2"/>
        <v>0.83000000000000007</v>
      </c>
      <c r="AD8" s="2">
        <f t="shared" si="3"/>
        <v>0.81333333333333335</v>
      </c>
      <c r="AE8" s="2">
        <f t="shared" si="4"/>
        <v>0.78666999999999998</v>
      </c>
      <c r="AF8" s="2">
        <f t="shared" si="5"/>
        <v>0.84332999999999991</v>
      </c>
      <c r="AG8" s="2">
        <f t="shared" si="6"/>
        <v>0.80999999999999994</v>
      </c>
    </row>
    <row r="9" spans="1:33" s="2" customFormat="1" ht="78.75" x14ac:dyDescent="0.25">
      <c r="A9" s="3">
        <v>4</v>
      </c>
      <c r="B9" s="19" t="s">
        <v>333</v>
      </c>
      <c r="C9" s="19" t="s">
        <v>332</v>
      </c>
      <c r="D9" s="66">
        <v>8503004239</v>
      </c>
      <c r="E9" s="62">
        <v>130.8571</v>
      </c>
      <c r="F9" s="62">
        <v>33.571400000000004</v>
      </c>
      <c r="G9" s="62">
        <v>8.4489999999999998</v>
      </c>
      <c r="H9" s="62">
        <v>8.4285999999999994</v>
      </c>
      <c r="I9" s="62">
        <v>8.6121999999999996</v>
      </c>
      <c r="J9" s="62">
        <v>8.0815999999999999</v>
      </c>
      <c r="K9" s="62">
        <v>56.591799999999999</v>
      </c>
      <c r="L9" s="62">
        <v>7.0204000000000004</v>
      </c>
      <c r="M9" s="62">
        <v>8.0204000000000004</v>
      </c>
      <c r="N9" s="62">
        <v>8.2857000000000003</v>
      </c>
      <c r="O9" s="62">
        <v>8.4082000000000008</v>
      </c>
      <c r="P9" s="62">
        <v>8.5714000000000006</v>
      </c>
      <c r="Q9" s="62">
        <v>8.0611999999999995</v>
      </c>
      <c r="R9" s="62">
        <v>8.2245000000000008</v>
      </c>
      <c r="S9" s="62">
        <v>17.142899999999997</v>
      </c>
      <c r="T9" s="62">
        <v>8.5101999999999993</v>
      </c>
      <c r="U9" s="62">
        <v>8.6326999999999998</v>
      </c>
      <c r="V9" s="62">
        <v>23.550999999999998</v>
      </c>
      <c r="W9" s="62">
        <v>6.0407999999999999</v>
      </c>
      <c r="X9" s="62">
        <v>8.7142999999999997</v>
      </c>
      <c r="Y9" s="62">
        <v>8.7958999999999996</v>
      </c>
      <c r="AA9" s="2">
        <f t="shared" si="0"/>
        <v>0.85714499999999993</v>
      </c>
      <c r="AB9" s="2">
        <f t="shared" si="1"/>
        <v>0.85101999999999989</v>
      </c>
      <c r="AC9" s="2">
        <f t="shared" si="2"/>
        <v>0.86326999999999998</v>
      </c>
      <c r="AD9" s="2">
        <f t="shared" si="3"/>
        <v>0.78503333333333325</v>
      </c>
      <c r="AE9" s="2">
        <f t="shared" si="4"/>
        <v>0.60407999999999995</v>
      </c>
      <c r="AF9" s="2">
        <f t="shared" si="5"/>
        <v>0.87142999999999993</v>
      </c>
      <c r="AG9" s="2">
        <f t="shared" si="6"/>
        <v>0.87958999999999998</v>
      </c>
    </row>
    <row r="10" spans="1:33" s="2" customFormat="1" ht="63" x14ac:dyDescent="0.25">
      <c r="A10" s="3">
        <v>5</v>
      </c>
      <c r="B10" s="19" t="s">
        <v>325</v>
      </c>
      <c r="C10" s="19" t="s">
        <v>324</v>
      </c>
      <c r="D10" s="66">
        <v>8503004253</v>
      </c>
      <c r="E10" s="62">
        <v>142.96662499999999</v>
      </c>
      <c r="F10" s="62">
        <v>36.349950000000007</v>
      </c>
      <c r="G10" s="62">
        <v>8.8555500000000009</v>
      </c>
      <c r="H10" s="62">
        <v>8.8444500000000001</v>
      </c>
      <c r="I10" s="62">
        <v>9.2166499999999996</v>
      </c>
      <c r="J10" s="62">
        <v>9.4332999999999991</v>
      </c>
      <c r="K10" s="62">
        <v>60.716674999999995</v>
      </c>
      <c r="L10" s="62">
        <v>8.4611249999999991</v>
      </c>
      <c r="M10" s="62">
        <v>8.8888999999999996</v>
      </c>
      <c r="N10" s="62">
        <v>8.8833500000000001</v>
      </c>
      <c r="O10" s="62">
        <v>8.3055500000000002</v>
      </c>
      <c r="P10" s="62">
        <v>8.6333500000000001</v>
      </c>
      <c r="Q10" s="62">
        <v>8.4722000000000008</v>
      </c>
      <c r="R10" s="62">
        <v>9.0721999999999987</v>
      </c>
      <c r="S10" s="62">
        <v>18.005549999999999</v>
      </c>
      <c r="T10" s="62">
        <v>8.9666499999999996</v>
      </c>
      <c r="U10" s="62">
        <v>9.0388999999999999</v>
      </c>
      <c r="V10" s="62">
        <v>27.894449999999999</v>
      </c>
      <c r="W10" s="62">
        <v>9.0111000000000008</v>
      </c>
      <c r="X10" s="62">
        <v>9.0055499999999995</v>
      </c>
      <c r="Y10" s="62">
        <v>9.8778000000000006</v>
      </c>
      <c r="AA10" s="2">
        <f t="shared" si="0"/>
        <v>0.90027749999999995</v>
      </c>
      <c r="AB10" s="2">
        <f t="shared" si="1"/>
        <v>0.89666499999999993</v>
      </c>
      <c r="AC10" s="2">
        <f t="shared" si="2"/>
        <v>0.90388999999999997</v>
      </c>
      <c r="AD10" s="2">
        <f t="shared" si="3"/>
        <v>0.92981500000000006</v>
      </c>
      <c r="AE10" s="2">
        <f t="shared" si="4"/>
        <v>0.90111000000000008</v>
      </c>
      <c r="AF10" s="2">
        <f t="shared" si="5"/>
        <v>0.90055499999999999</v>
      </c>
      <c r="AG10" s="2">
        <f t="shared" si="6"/>
        <v>0.9877800000000001</v>
      </c>
    </row>
    <row r="11" spans="1:33" s="16" customFormat="1" ht="63" x14ac:dyDescent="0.25">
      <c r="A11" s="3">
        <v>6</v>
      </c>
      <c r="B11" s="3" t="s">
        <v>335</v>
      </c>
      <c r="C11" s="3" t="s">
        <v>334</v>
      </c>
      <c r="D11" s="67">
        <v>8503004359</v>
      </c>
      <c r="E11" s="61">
        <v>128.375</v>
      </c>
      <c r="F11" s="61">
        <v>31.625</v>
      </c>
      <c r="G11" s="61">
        <v>7.8125</v>
      </c>
      <c r="H11" s="61">
        <v>7.75</v>
      </c>
      <c r="I11" s="61">
        <v>7.8125</v>
      </c>
      <c r="J11" s="61">
        <v>8.25</v>
      </c>
      <c r="K11" s="61">
        <v>55.8125</v>
      </c>
      <c r="L11" s="61">
        <v>8.3125</v>
      </c>
      <c r="M11" s="61">
        <v>8</v>
      </c>
      <c r="N11" s="61">
        <v>7.6875</v>
      </c>
      <c r="O11" s="61">
        <v>7.625</v>
      </c>
      <c r="P11" s="61">
        <v>8.0625</v>
      </c>
      <c r="Q11" s="61">
        <v>8.25</v>
      </c>
      <c r="R11" s="61">
        <v>7.875</v>
      </c>
      <c r="S11" s="61">
        <v>16.75</v>
      </c>
      <c r="T11" s="61">
        <v>7.9375</v>
      </c>
      <c r="U11" s="61">
        <v>8.8125</v>
      </c>
      <c r="V11" s="61">
        <v>24.1875</v>
      </c>
      <c r="W11" s="61">
        <v>7.6875</v>
      </c>
      <c r="X11" s="61">
        <v>7.9375</v>
      </c>
      <c r="Y11" s="61">
        <v>8.5625</v>
      </c>
      <c r="AA11" s="2">
        <f t="shared" si="0"/>
        <v>0.83749999999999991</v>
      </c>
      <c r="AB11" s="2">
        <f t="shared" si="1"/>
        <v>0.79374999999999996</v>
      </c>
      <c r="AC11" s="2">
        <f t="shared" si="2"/>
        <v>0.88124999999999998</v>
      </c>
      <c r="AD11" s="2">
        <f t="shared" si="3"/>
        <v>0.80625000000000002</v>
      </c>
      <c r="AE11" s="2">
        <f t="shared" si="4"/>
        <v>0.76875000000000004</v>
      </c>
      <c r="AF11" s="2">
        <f t="shared" si="5"/>
        <v>0.79374999999999996</v>
      </c>
      <c r="AG11" s="2">
        <f t="shared" si="6"/>
        <v>0.85624999999999996</v>
      </c>
    </row>
    <row r="12" spans="1:33" s="16" customFormat="1" ht="63" x14ac:dyDescent="0.25">
      <c r="A12" s="3">
        <v>7</v>
      </c>
      <c r="B12" s="3" t="s">
        <v>339</v>
      </c>
      <c r="C12" s="3" t="s">
        <v>338</v>
      </c>
      <c r="D12" s="67">
        <v>8503004366</v>
      </c>
      <c r="E12" s="61">
        <v>136.12203387096773</v>
      </c>
      <c r="F12" s="61">
        <v>34.465429032258065</v>
      </c>
      <c r="G12" s="61">
        <v>8.5697951612903225</v>
      </c>
      <c r="H12" s="61">
        <v>8.6511241935483874</v>
      </c>
      <c r="I12" s="61">
        <v>8.6648096774193561</v>
      </c>
      <c r="J12" s="61">
        <v>8.5797000000000008</v>
      </c>
      <c r="K12" s="61">
        <v>56.320941935483873</v>
      </c>
      <c r="L12" s="61">
        <v>8.0301967741935485</v>
      </c>
      <c r="M12" s="61">
        <v>8.3964483870967737</v>
      </c>
      <c r="N12" s="61">
        <v>8.3246822580645166</v>
      </c>
      <c r="O12" s="61">
        <v>8.0506999999999991</v>
      </c>
      <c r="P12" s="61">
        <v>8.5085370967741945</v>
      </c>
      <c r="Q12" s="61">
        <v>7.4761483870967744</v>
      </c>
      <c r="R12" s="61">
        <v>7.5342290322580645</v>
      </c>
      <c r="S12" s="61">
        <v>18.269648387096773</v>
      </c>
      <c r="T12" s="61">
        <v>9.1449499999999997</v>
      </c>
      <c r="U12" s="61">
        <v>9.1246983870967746</v>
      </c>
      <c r="V12" s="61">
        <v>27.06601451612903</v>
      </c>
      <c r="W12" s="61">
        <v>7.9855</v>
      </c>
      <c r="X12" s="61">
        <v>9.1674645161290318</v>
      </c>
      <c r="Y12" s="61">
        <v>9.9130500000000001</v>
      </c>
      <c r="AA12" s="2">
        <f t="shared" si="0"/>
        <v>0.91348241935483876</v>
      </c>
      <c r="AB12" s="2">
        <f t="shared" si="1"/>
        <v>0.91449499999999995</v>
      </c>
      <c r="AC12" s="2">
        <f t="shared" si="2"/>
        <v>0.91246983870967746</v>
      </c>
      <c r="AD12" s="2">
        <f t="shared" si="3"/>
        <v>0.90220048387096774</v>
      </c>
      <c r="AE12" s="2">
        <f t="shared" si="4"/>
        <v>0.79854999999999998</v>
      </c>
      <c r="AF12" s="2">
        <f t="shared" si="5"/>
        <v>0.91674645161290313</v>
      </c>
      <c r="AG12" s="2">
        <f t="shared" si="6"/>
        <v>0.99130499999999999</v>
      </c>
    </row>
    <row r="13" spans="1:33" s="16" customFormat="1" ht="78.75" x14ac:dyDescent="0.25">
      <c r="A13" s="3">
        <v>8</v>
      </c>
      <c r="B13" s="19" t="s">
        <v>323</v>
      </c>
      <c r="C13" s="19" t="s">
        <v>322</v>
      </c>
      <c r="D13" s="66">
        <v>8503004398</v>
      </c>
      <c r="E13" s="62">
        <v>101.25020000000001</v>
      </c>
      <c r="F13" s="62">
        <v>25.777799999999999</v>
      </c>
      <c r="G13" s="62">
        <v>5.7222</v>
      </c>
      <c r="H13" s="62">
        <v>6.5</v>
      </c>
      <c r="I13" s="62">
        <v>7.2778</v>
      </c>
      <c r="J13" s="62">
        <v>6.2778</v>
      </c>
      <c r="K13" s="62">
        <v>42.416799999999995</v>
      </c>
      <c r="L13" s="62">
        <v>4.8611000000000004</v>
      </c>
      <c r="M13" s="62">
        <v>6.1666999999999996</v>
      </c>
      <c r="N13" s="62">
        <v>7.0556000000000001</v>
      </c>
      <c r="O13" s="62">
        <v>5.1666999999999996</v>
      </c>
      <c r="P13" s="62">
        <v>7.1666999999999996</v>
      </c>
      <c r="Q13" s="62">
        <v>5.8333000000000004</v>
      </c>
      <c r="R13" s="62">
        <v>6.1666999999999996</v>
      </c>
      <c r="S13" s="62">
        <v>14.6111</v>
      </c>
      <c r="T13" s="62">
        <v>7.1666999999999996</v>
      </c>
      <c r="U13" s="62">
        <v>7.4443999999999999</v>
      </c>
      <c r="V13" s="62">
        <v>18.444499999999998</v>
      </c>
      <c r="W13" s="62">
        <v>4.8888999999999996</v>
      </c>
      <c r="X13" s="62">
        <v>6.3888999999999996</v>
      </c>
      <c r="Y13" s="62">
        <v>7.1666999999999996</v>
      </c>
      <c r="AA13" s="2">
        <f t="shared" si="0"/>
        <v>0.73055499999999995</v>
      </c>
      <c r="AB13" s="2">
        <f t="shared" si="1"/>
        <v>0.71666999999999992</v>
      </c>
      <c r="AC13" s="2">
        <f t="shared" si="2"/>
        <v>0.74443999999999999</v>
      </c>
      <c r="AD13" s="2">
        <f t="shared" si="3"/>
        <v>0.61481666666666668</v>
      </c>
      <c r="AE13" s="2">
        <f t="shared" si="4"/>
        <v>0.48888999999999994</v>
      </c>
      <c r="AF13" s="2">
        <f t="shared" si="5"/>
        <v>0.63888999999999996</v>
      </c>
      <c r="AG13" s="2">
        <f t="shared" si="6"/>
        <v>0.71666999999999992</v>
      </c>
    </row>
    <row r="14" spans="1:33" s="16" customFormat="1" ht="63" x14ac:dyDescent="0.25">
      <c r="A14" s="3">
        <v>9</v>
      </c>
      <c r="B14" s="3" t="s">
        <v>343</v>
      </c>
      <c r="C14" s="3" t="s">
        <v>342</v>
      </c>
      <c r="D14" s="67">
        <v>8503004408</v>
      </c>
      <c r="E14" s="61">
        <v>111.33705</v>
      </c>
      <c r="F14" s="61">
        <v>35.630499999999998</v>
      </c>
      <c r="G14" s="61">
        <v>8.8477999999999994</v>
      </c>
      <c r="H14" s="61">
        <v>8.8696000000000002</v>
      </c>
      <c r="I14" s="61">
        <v>8.9347999999999992</v>
      </c>
      <c r="J14" s="61">
        <v>8.9783000000000008</v>
      </c>
      <c r="K14" s="61">
        <v>35.815150000000003</v>
      </c>
      <c r="L14" s="61">
        <v>5.8369499999999999</v>
      </c>
      <c r="M14" s="61">
        <v>7.3042999999999996</v>
      </c>
      <c r="N14" s="61">
        <v>7.4565000000000001</v>
      </c>
      <c r="O14" s="61">
        <v>0</v>
      </c>
      <c r="P14" s="61">
        <v>7.8696000000000002</v>
      </c>
      <c r="Q14" s="61">
        <v>7.1738999999999997</v>
      </c>
      <c r="R14" s="61">
        <v>0.1739</v>
      </c>
      <c r="S14" s="61">
        <v>18.087</v>
      </c>
      <c r="T14" s="61">
        <v>9.3261000000000003</v>
      </c>
      <c r="U14" s="61">
        <v>8.7608999999999995</v>
      </c>
      <c r="V14" s="61">
        <v>21.804400000000001</v>
      </c>
      <c r="W14" s="61">
        <v>5.0869999999999997</v>
      </c>
      <c r="X14" s="61">
        <v>8.0869999999999997</v>
      </c>
      <c r="Y14" s="61">
        <v>8.6303999999999998</v>
      </c>
      <c r="AA14" s="2">
        <f t="shared" si="0"/>
        <v>0.90434999999999999</v>
      </c>
      <c r="AB14" s="2">
        <f t="shared" si="1"/>
        <v>0.93261000000000005</v>
      </c>
      <c r="AC14" s="2">
        <f t="shared" si="2"/>
        <v>0.87608999999999992</v>
      </c>
      <c r="AD14" s="2">
        <f t="shared" si="3"/>
        <v>0.72681333333333331</v>
      </c>
      <c r="AE14" s="2">
        <f t="shared" si="4"/>
        <v>0.50869999999999993</v>
      </c>
      <c r="AF14" s="2">
        <f t="shared" si="5"/>
        <v>0.80869999999999997</v>
      </c>
      <c r="AG14" s="2">
        <f t="shared" si="6"/>
        <v>0.86304000000000003</v>
      </c>
    </row>
    <row r="15" spans="1:33" s="16" customFormat="1" ht="78.75" x14ac:dyDescent="0.25">
      <c r="A15" s="3">
        <v>10</v>
      </c>
      <c r="B15" s="19" t="s">
        <v>331</v>
      </c>
      <c r="C15" s="19" t="s">
        <v>330</v>
      </c>
      <c r="D15" s="66">
        <v>8503004870</v>
      </c>
      <c r="E15" s="62">
        <v>115.82145</v>
      </c>
      <c r="F15" s="62">
        <v>32.785700000000006</v>
      </c>
      <c r="G15" s="62">
        <v>7.7142999999999997</v>
      </c>
      <c r="H15" s="62">
        <v>8.5</v>
      </c>
      <c r="I15" s="62">
        <v>8</v>
      </c>
      <c r="J15" s="62">
        <v>8.5714000000000006</v>
      </c>
      <c r="K15" s="62">
        <v>45.250050000000002</v>
      </c>
      <c r="L15" s="62">
        <v>6.3214500000000005</v>
      </c>
      <c r="M15" s="62">
        <v>5.9286000000000003</v>
      </c>
      <c r="N15" s="62">
        <v>7.0713999999999997</v>
      </c>
      <c r="O15" s="62">
        <v>6.2142999999999997</v>
      </c>
      <c r="P15" s="62">
        <v>7.2142999999999997</v>
      </c>
      <c r="Q15" s="62">
        <v>5.2857000000000003</v>
      </c>
      <c r="R15" s="62">
        <v>7.2142999999999997</v>
      </c>
      <c r="S15" s="62">
        <v>17.142899999999997</v>
      </c>
      <c r="T15" s="62">
        <v>8.5</v>
      </c>
      <c r="U15" s="62">
        <v>8.6428999999999991</v>
      </c>
      <c r="V15" s="62">
        <v>20.642800000000001</v>
      </c>
      <c r="W15" s="62">
        <v>6.2142999999999997</v>
      </c>
      <c r="X15" s="62">
        <v>7.8571</v>
      </c>
      <c r="Y15" s="62">
        <v>6.5713999999999997</v>
      </c>
      <c r="AA15" s="2">
        <f t="shared" si="0"/>
        <v>0.85714499999999993</v>
      </c>
      <c r="AB15" s="2">
        <f t="shared" si="1"/>
        <v>0.85</v>
      </c>
      <c r="AC15" s="2">
        <f t="shared" si="2"/>
        <v>0.86428999999999989</v>
      </c>
      <c r="AD15" s="2">
        <f t="shared" si="3"/>
        <v>0.68809333333333333</v>
      </c>
      <c r="AE15" s="2">
        <f t="shared" si="4"/>
        <v>0.62142999999999993</v>
      </c>
      <c r="AF15" s="2">
        <f t="shared" si="5"/>
        <v>0.78571000000000002</v>
      </c>
      <c r="AG15" s="2">
        <f t="shared" si="6"/>
        <v>0.65713999999999995</v>
      </c>
    </row>
    <row r="16" spans="1:33" s="16" customFormat="1" ht="63" x14ac:dyDescent="0.25">
      <c r="A16" s="3">
        <v>11</v>
      </c>
      <c r="B16" s="3" t="s">
        <v>337</v>
      </c>
      <c r="C16" s="3" t="s">
        <v>336</v>
      </c>
      <c r="D16" s="67">
        <v>8503004969</v>
      </c>
      <c r="E16" s="61">
        <v>145.8086573170732</v>
      </c>
      <c r="F16" s="61">
        <v>36.837734146341461</v>
      </c>
      <c r="G16" s="61">
        <v>9.1988512195121963</v>
      </c>
      <c r="H16" s="61">
        <v>9.2873914634146342</v>
      </c>
      <c r="I16" s="61">
        <v>9.3001914634146345</v>
      </c>
      <c r="J16" s="61">
        <v>9.0512999999999995</v>
      </c>
      <c r="K16" s="61">
        <v>61.832392682926837</v>
      </c>
      <c r="L16" s="61">
        <v>9.0522073170731723</v>
      </c>
      <c r="M16" s="61">
        <v>9.0756902439024394</v>
      </c>
      <c r="N16" s="61">
        <v>8.9164987804878049</v>
      </c>
      <c r="O16" s="61">
        <v>8.765168292682926</v>
      </c>
      <c r="P16" s="61">
        <v>8.9530841463414639</v>
      </c>
      <c r="Q16" s="61">
        <v>8.6400926829268307</v>
      </c>
      <c r="R16" s="61">
        <v>8.4296512195121949</v>
      </c>
      <c r="S16" s="61">
        <v>18.777363414634145</v>
      </c>
      <c r="T16" s="61">
        <v>9.3886817073170725</v>
      </c>
      <c r="U16" s="61">
        <v>9.3886817073170725</v>
      </c>
      <c r="V16" s="61">
        <v>28.361167073170733</v>
      </c>
      <c r="W16" s="61">
        <v>9.2050999999999998</v>
      </c>
      <c r="X16" s="61">
        <v>9.4124670731707312</v>
      </c>
      <c r="Y16" s="61">
        <v>9.7436000000000007</v>
      </c>
      <c r="AA16" s="2">
        <f t="shared" si="0"/>
        <v>0.93886817073170725</v>
      </c>
      <c r="AB16" s="2">
        <f t="shared" si="1"/>
        <v>0.93886817073170725</v>
      </c>
      <c r="AC16" s="2">
        <f t="shared" si="2"/>
        <v>0.93886817073170725</v>
      </c>
      <c r="AD16" s="2">
        <f t="shared" si="3"/>
        <v>0.94537223577235763</v>
      </c>
      <c r="AE16" s="2">
        <f t="shared" si="4"/>
        <v>0.92050999999999994</v>
      </c>
      <c r="AF16" s="2">
        <f t="shared" si="5"/>
        <v>0.94124670731707316</v>
      </c>
      <c r="AG16" s="2">
        <f t="shared" si="6"/>
        <v>0.97436000000000011</v>
      </c>
    </row>
    <row r="17" spans="1:33" s="16" customFormat="1" ht="63" x14ac:dyDescent="0.25">
      <c r="A17" s="3">
        <v>12</v>
      </c>
      <c r="B17" s="3" t="s">
        <v>341</v>
      </c>
      <c r="C17" s="3" t="s">
        <v>340</v>
      </c>
      <c r="D17" s="67">
        <v>8503004976</v>
      </c>
      <c r="E17" s="61">
        <v>139.79169999999999</v>
      </c>
      <c r="F17" s="61">
        <v>35.444450000000003</v>
      </c>
      <c r="G17" s="61">
        <v>9.1111000000000004</v>
      </c>
      <c r="H17" s="61">
        <v>9</v>
      </c>
      <c r="I17" s="61">
        <v>9.0555500000000002</v>
      </c>
      <c r="J17" s="61">
        <v>8.2777999999999992</v>
      </c>
      <c r="K17" s="61">
        <v>59.902799999999999</v>
      </c>
      <c r="L17" s="61">
        <v>7.875</v>
      </c>
      <c r="M17" s="61">
        <v>8.5555500000000002</v>
      </c>
      <c r="N17" s="61">
        <v>8.5555500000000002</v>
      </c>
      <c r="O17" s="61">
        <v>8.3888999999999996</v>
      </c>
      <c r="P17" s="61">
        <v>8.6388999999999996</v>
      </c>
      <c r="Q17" s="61">
        <v>9.0277999999999992</v>
      </c>
      <c r="R17" s="61">
        <v>8.8611000000000004</v>
      </c>
      <c r="S17" s="61">
        <v>18.222249999999999</v>
      </c>
      <c r="T17" s="61">
        <v>9.0833499999999994</v>
      </c>
      <c r="U17" s="61">
        <v>9.1388999999999996</v>
      </c>
      <c r="V17" s="61">
        <v>26.222200000000001</v>
      </c>
      <c r="W17" s="61">
        <v>8.1111000000000004</v>
      </c>
      <c r="X17" s="61">
        <v>8.9444499999999998</v>
      </c>
      <c r="Y17" s="61">
        <v>9.1666500000000006</v>
      </c>
      <c r="AA17" s="2">
        <f t="shared" si="0"/>
        <v>0.91111249999999999</v>
      </c>
      <c r="AB17" s="2">
        <f t="shared" si="1"/>
        <v>0.90833499999999989</v>
      </c>
      <c r="AC17" s="2">
        <f t="shared" si="2"/>
        <v>0.91388999999999998</v>
      </c>
      <c r="AD17" s="2">
        <f t="shared" si="3"/>
        <v>0.87407333333333337</v>
      </c>
      <c r="AE17" s="2">
        <f t="shared" si="4"/>
        <v>0.81111</v>
      </c>
      <c r="AF17" s="2">
        <f t="shared" si="5"/>
        <v>0.89444499999999993</v>
      </c>
      <c r="AG17" s="2">
        <f t="shared" si="6"/>
        <v>0.91666500000000006</v>
      </c>
    </row>
    <row r="18" spans="1:33" x14ac:dyDescent="0.25">
      <c r="E18" s="102">
        <f>AVERAGE(E6:E17)</f>
        <v>123.3673214878923</v>
      </c>
      <c r="F18" s="102">
        <f t="shared" ref="F18:Y18" si="7">AVERAGE(F6:F17)</f>
        <v>32.254242764883294</v>
      </c>
      <c r="G18" s="102">
        <f t="shared" si="7"/>
        <v>7.8158219206224304</v>
      </c>
      <c r="H18" s="102">
        <f t="shared" si="7"/>
        <v>7.9833346380802519</v>
      </c>
      <c r="I18" s="102">
        <f t="shared" si="7"/>
        <v>8.0926362061806092</v>
      </c>
      <c r="J18" s="102">
        <f t="shared" si="7"/>
        <v>8.3624500000000008</v>
      </c>
      <c r="K18" s="102">
        <f t="shared" si="7"/>
        <v>51.045490384867556</v>
      </c>
      <c r="L18" s="102">
        <f t="shared" si="7"/>
        <v>7.1159364520500041</v>
      </c>
      <c r="M18" s="102">
        <f t="shared" si="7"/>
        <v>7.4565115525832688</v>
      </c>
      <c r="N18" s="102">
        <f t="shared" si="7"/>
        <v>7.7107164754349151</v>
      </c>
      <c r="O18" s="102">
        <f t="shared" si="7"/>
        <v>6.6990806910569107</v>
      </c>
      <c r="P18" s="102">
        <f t="shared" si="7"/>
        <v>7.8365753813707473</v>
      </c>
      <c r="Q18" s="102">
        <f t="shared" si="7"/>
        <v>7.3509339780575225</v>
      </c>
      <c r="R18" s="102">
        <f t="shared" si="7"/>
        <v>6.8757358543141889</v>
      </c>
      <c r="S18" s="102">
        <f t="shared" si="7"/>
        <v>16.557494039033131</v>
      </c>
      <c r="T18" s="102">
        <f t="shared" si="7"/>
        <v>8.2400762533875334</v>
      </c>
      <c r="U18" s="102">
        <f t="shared" si="7"/>
        <v>8.3174177856455973</v>
      </c>
      <c r="V18" s="102">
        <f t="shared" si="7"/>
        <v>23.510094299108314</v>
      </c>
      <c r="W18" s="102">
        <f t="shared" si="7"/>
        <v>7.2721916666666671</v>
      </c>
      <c r="X18" s="102">
        <f t="shared" si="7"/>
        <v>8.0207123546638694</v>
      </c>
      <c r="Y18" s="102">
        <f t="shared" si="7"/>
        <v>8.2171902777777781</v>
      </c>
      <c r="AA18" s="1">
        <f>AVERAGE(AA6:AA17)</f>
        <v>0.82787470195165647</v>
      </c>
      <c r="AB18" s="1">
        <f t="shared" ref="AB18:AG18" si="8">AVERAGE(AB6:AB17)</f>
        <v>0.82400762533875327</v>
      </c>
      <c r="AC18" s="1">
        <f t="shared" si="8"/>
        <v>0.83174177856455989</v>
      </c>
      <c r="AD18" s="1">
        <f t="shared" si="8"/>
        <v>0.78366980997027724</v>
      </c>
      <c r="AE18" s="1">
        <f t="shared" si="8"/>
        <v>0.72721916666666653</v>
      </c>
      <c r="AF18" s="1">
        <f t="shared" si="8"/>
        <v>0.80207123546638692</v>
      </c>
      <c r="AG18" s="1">
        <f t="shared" si="8"/>
        <v>0.82171902777777772</v>
      </c>
    </row>
  </sheetData>
  <sortState ref="B6:AA17">
    <sortCondition ref="D6:D17"/>
  </sortState>
  <mergeCells count="14">
    <mergeCell ref="K3:R3"/>
    <mergeCell ref="S3:U3"/>
    <mergeCell ref="V3:Y3"/>
    <mergeCell ref="A2:A3"/>
    <mergeCell ref="B2:B3"/>
    <mergeCell ref="C2:C3"/>
    <mergeCell ref="D2:D3"/>
    <mergeCell ref="E1:E4"/>
    <mergeCell ref="F1:Y1"/>
    <mergeCell ref="F2:J2"/>
    <mergeCell ref="K2:R2"/>
    <mergeCell ref="S2:U2"/>
    <mergeCell ref="V2:Y2"/>
    <mergeCell ref="F3:J3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"/>
  <sheetViews>
    <sheetView topLeftCell="B3" zoomScale="73" zoomScaleNormal="73" workbookViewId="0">
      <selection activeCell="C6" sqref="C6"/>
    </sheetView>
  </sheetViews>
  <sheetFormatPr defaultRowHeight="15" x14ac:dyDescent="0.25"/>
  <cols>
    <col min="1" max="1" width="9.140625" style="1"/>
    <col min="2" max="2" width="42.85546875" style="1" customWidth="1"/>
    <col min="3" max="3" width="29.28515625" style="1" customWidth="1"/>
    <col min="4" max="4" width="14.7109375" style="1" customWidth="1"/>
    <col min="5" max="16384" width="9.140625" style="1"/>
  </cols>
  <sheetData>
    <row r="1" spans="1:33" ht="3" customHeight="1" x14ac:dyDescent="0.25">
      <c r="A1" s="12" t="s">
        <v>2030</v>
      </c>
      <c r="B1" s="11"/>
      <c r="C1" s="11"/>
      <c r="D1" s="11"/>
      <c r="E1" s="119" t="s">
        <v>31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3" ht="78.75" customHeight="1" x14ac:dyDescent="0.25">
      <c r="A2" s="128" t="s">
        <v>29</v>
      </c>
      <c r="B2" s="130" t="s">
        <v>28</v>
      </c>
      <c r="C2" s="132" t="s">
        <v>27</v>
      </c>
      <c r="D2" s="132" t="s">
        <v>26</v>
      </c>
      <c r="E2" s="119"/>
      <c r="F2" s="121" t="s">
        <v>25</v>
      </c>
      <c r="G2" s="121"/>
      <c r="H2" s="121"/>
      <c r="I2" s="121"/>
      <c r="J2" s="121"/>
      <c r="K2" s="121" t="s">
        <v>24</v>
      </c>
      <c r="L2" s="121"/>
      <c r="M2" s="121"/>
      <c r="N2" s="121"/>
      <c r="O2" s="121"/>
      <c r="P2" s="121"/>
      <c r="Q2" s="121"/>
      <c r="R2" s="121"/>
      <c r="S2" s="121" t="s">
        <v>23</v>
      </c>
      <c r="T2" s="121"/>
      <c r="U2" s="121"/>
      <c r="V2" s="121" t="s">
        <v>22</v>
      </c>
      <c r="W2" s="121"/>
      <c r="X2" s="121"/>
      <c r="Y2" s="121"/>
    </row>
    <row r="3" spans="1:33" ht="15.75" customHeight="1" x14ac:dyDescent="0.25">
      <c r="A3" s="129"/>
      <c r="B3" s="131"/>
      <c r="C3" s="132"/>
      <c r="D3" s="132"/>
      <c r="E3" s="119"/>
      <c r="F3" s="122" t="s">
        <v>20</v>
      </c>
      <c r="G3" s="122"/>
      <c r="H3" s="122"/>
      <c r="I3" s="122"/>
      <c r="J3" s="122"/>
      <c r="K3" s="122" t="s">
        <v>20</v>
      </c>
      <c r="L3" s="122"/>
      <c r="M3" s="122"/>
      <c r="N3" s="122"/>
      <c r="O3" s="122"/>
      <c r="P3" s="122"/>
      <c r="Q3" s="122"/>
      <c r="R3" s="122"/>
      <c r="S3" s="122" t="s">
        <v>20</v>
      </c>
      <c r="T3" s="122"/>
      <c r="U3" s="122"/>
      <c r="V3" s="122" t="s">
        <v>20</v>
      </c>
      <c r="W3" s="122"/>
      <c r="X3" s="122"/>
      <c r="Y3" s="122"/>
    </row>
    <row r="4" spans="1:33" ht="409.5" x14ac:dyDescent="0.25">
      <c r="A4" s="7"/>
      <c r="B4" s="6"/>
      <c r="C4" s="5"/>
      <c r="D4" s="5"/>
      <c r="E4" s="119"/>
      <c r="F4" s="9" t="s">
        <v>6</v>
      </c>
      <c r="G4" s="8" t="s">
        <v>19</v>
      </c>
      <c r="H4" s="8" t="s">
        <v>16</v>
      </c>
      <c r="I4" s="8" t="s">
        <v>18</v>
      </c>
      <c r="J4" s="8" t="s">
        <v>17</v>
      </c>
      <c r="K4" s="9" t="s">
        <v>6</v>
      </c>
      <c r="L4" s="8" t="s">
        <v>13</v>
      </c>
      <c r="M4" s="8" t="s">
        <v>10</v>
      </c>
      <c r="N4" s="8" t="s">
        <v>11</v>
      </c>
      <c r="O4" s="8" t="s">
        <v>15</v>
      </c>
      <c r="P4" s="8" t="s">
        <v>12</v>
      </c>
      <c r="Q4" s="8" t="s">
        <v>14</v>
      </c>
      <c r="R4" s="8" t="s">
        <v>9</v>
      </c>
      <c r="S4" s="9" t="s">
        <v>6</v>
      </c>
      <c r="T4" s="8" t="s">
        <v>7</v>
      </c>
      <c r="U4" s="8" t="s">
        <v>8</v>
      </c>
      <c r="V4" s="9" t="s">
        <v>6</v>
      </c>
      <c r="W4" s="8" t="s">
        <v>3</v>
      </c>
      <c r="X4" s="8" t="s">
        <v>4</v>
      </c>
      <c r="Y4" s="8" t="s">
        <v>5</v>
      </c>
    </row>
    <row r="5" spans="1:33" ht="15.75" x14ac:dyDescent="0.25">
      <c r="A5" s="7"/>
      <c r="B5" s="6"/>
      <c r="C5" s="5"/>
      <c r="D5" s="5"/>
    </row>
    <row r="6" spans="1:33" s="20" customFormat="1" ht="86.25" customHeight="1" x14ac:dyDescent="0.25">
      <c r="A6" s="22">
        <v>1</v>
      </c>
      <c r="B6" s="22" t="s">
        <v>346</v>
      </c>
      <c r="C6" s="22" t="s">
        <v>345</v>
      </c>
      <c r="D6" s="22" t="s">
        <v>344</v>
      </c>
      <c r="E6" s="78">
        <v>117.95</v>
      </c>
      <c r="F6" s="78">
        <f>SUM(G6:J6)</f>
        <v>30.6</v>
      </c>
      <c r="G6" s="78">
        <v>7.9</v>
      </c>
      <c r="H6" s="78">
        <v>7.7</v>
      </c>
      <c r="I6" s="78">
        <v>7.6</v>
      </c>
      <c r="J6" s="78">
        <v>7.4</v>
      </c>
      <c r="K6" s="78">
        <f>SUM(L6:R6)</f>
        <v>49.599999999999994</v>
      </c>
      <c r="L6" s="78">
        <v>7.6</v>
      </c>
      <c r="M6" s="78">
        <v>5.4</v>
      </c>
      <c r="N6" s="78">
        <v>7.3</v>
      </c>
      <c r="O6" s="78">
        <v>7.3</v>
      </c>
      <c r="P6" s="78">
        <v>7.8</v>
      </c>
      <c r="Q6" s="78">
        <v>7.3</v>
      </c>
      <c r="R6" s="78">
        <v>6.9</v>
      </c>
      <c r="S6" s="78">
        <f>SUM(T6:U6)</f>
        <v>15.6</v>
      </c>
      <c r="T6" s="78">
        <v>7.8</v>
      </c>
      <c r="U6" s="78">
        <v>7.8</v>
      </c>
      <c r="V6" s="78">
        <f>SUM(W6:Y6)</f>
        <v>22.15</v>
      </c>
      <c r="W6" s="78">
        <v>7.15</v>
      </c>
      <c r="X6" s="78">
        <v>7.6</v>
      </c>
      <c r="Y6" s="78">
        <v>7.4</v>
      </c>
      <c r="AA6" s="117">
        <v>0.78</v>
      </c>
      <c r="AB6" s="117">
        <v>0.78</v>
      </c>
      <c r="AC6" s="117">
        <v>0.78</v>
      </c>
      <c r="AD6" s="117">
        <f>AVERAGE(AE6:AG6)</f>
        <v>0.73999999999999988</v>
      </c>
      <c r="AE6" s="117">
        <v>0.72</v>
      </c>
      <c r="AF6" s="117">
        <v>0.76</v>
      </c>
      <c r="AG6" s="117">
        <v>0.74</v>
      </c>
    </row>
  </sheetData>
  <mergeCells count="14">
    <mergeCell ref="V3:Y3"/>
    <mergeCell ref="A2:A3"/>
    <mergeCell ref="B2:B3"/>
    <mergeCell ref="C2:C3"/>
    <mergeCell ref="D2:D3"/>
    <mergeCell ref="E1:E4"/>
    <mergeCell ref="F1:Y1"/>
    <mergeCell ref="F2:J2"/>
    <mergeCell ref="K2:R2"/>
    <mergeCell ref="S2:U2"/>
    <mergeCell ref="V2:Y2"/>
    <mergeCell ref="F3:J3"/>
    <mergeCell ref="K3:R3"/>
    <mergeCell ref="S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42</vt:i4>
      </vt:variant>
    </vt:vector>
  </HeadingPairs>
  <TitlesOfParts>
    <vt:vector size="42" baseType="lpstr">
      <vt:lpstr>ОБЩЕЕ</vt:lpstr>
      <vt:lpstr>Сверх списка </vt:lpstr>
      <vt:lpstr>Аларский</vt:lpstr>
      <vt:lpstr>Ангарское МО</vt:lpstr>
      <vt:lpstr>Балаганский</vt:lpstr>
      <vt:lpstr>Баяндай</vt:lpstr>
      <vt:lpstr>Бодайбо и район</vt:lpstr>
      <vt:lpstr>Боханский</vt:lpstr>
      <vt:lpstr>Братск</vt:lpstr>
      <vt:lpstr>Братский</vt:lpstr>
      <vt:lpstr>Жигаловский</vt:lpstr>
      <vt:lpstr>Зима</vt:lpstr>
      <vt:lpstr>Зиминский</vt:lpstr>
      <vt:lpstr>Заларинский район</vt:lpstr>
      <vt:lpstr>Иркутск</vt:lpstr>
      <vt:lpstr>Катангский</vt:lpstr>
      <vt:lpstr>Качугский</vt:lpstr>
      <vt:lpstr>Киренский</vt:lpstr>
      <vt:lpstr>Куйтунский</vt:lpstr>
      <vt:lpstr>Мамско-Чуйский</vt:lpstr>
      <vt:lpstr>Нижнеудинский</vt:lpstr>
      <vt:lpstr>Нукутский</vt:lpstr>
      <vt:lpstr>Нижнеилимский</vt:lpstr>
      <vt:lpstr>Ольхонский</vt:lpstr>
      <vt:lpstr>Осинский</vt:lpstr>
      <vt:lpstr>Саянск</vt:lpstr>
      <vt:lpstr>Свирск</vt:lpstr>
      <vt:lpstr>Слюдянский</vt:lpstr>
      <vt:lpstr>Тайшетский</vt:lpstr>
      <vt:lpstr>Тулун</vt:lpstr>
      <vt:lpstr>Усолье-Сибирское</vt:lpstr>
      <vt:lpstr>Усольский</vt:lpstr>
      <vt:lpstr>Усть-Илимск</vt:lpstr>
      <vt:lpstr>Усть-Илимский</vt:lpstr>
      <vt:lpstr>Усть-Кутский</vt:lpstr>
      <vt:lpstr>Усть-Удинский район</vt:lpstr>
      <vt:lpstr>Черемхово</vt:lpstr>
      <vt:lpstr>Черемховский</vt:lpstr>
      <vt:lpstr>Чунский</vt:lpstr>
      <vt:lpstr>Шелеховский</vt:lpstr>
      <vt:lpstr>Эхирит-Булагатский</vt:lpstr>
      <vt:lpstr>Областные</vt:lpstr>
    </vt:vector>
  </TitlesOfParts>
  <Company>IRO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Рожкова Ольга Владимировна</dc:creator>
  <cp:lastModifiedBy>Гершпигель С.В.</cp:lastModifiedBy>
  <cp:lastPrinted>2017-08-16T05:27:52Z</cp:lastPrinted>
  <dcterms:created xsi:type="dcterms:W3CDTF">2017-05-18T05:33:59Z</dcterms:created>
  <dcterms:modified xsi:type="dcterms:W3CDTF">2017-12-07T08:27:07Z</dcterms:modified>
</cp:coreProperties>
</file>